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1 - Mšeno - Skalsko" sheetId="2" r:id="rId2"/>
    <sheet name="O2 - Přeprava strojů" sheetId="3" r:id="rId3"/>
    <sheet name="O3 - VRN" sheetId="4" r:id="rId4"/>
    <sheet name="O4 - DSPS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'O1 - Mšeno - Skalsko'!$C$79:$K$469</definedName>
    <definedName name="_xlnm.Print_Area" localSheetId="1">'O1 - Mšeno - Skalsko'!$C$4:$J$36,'O1 - Mšeno - Skalsko'!$C$42:$J$61,'O1 - Mšeno - Skalsko'!$C$67:$K$469</definedName>
    <definedName name="_xlnm.Print_Titles" localSheetId="1">'O1 - Mšeno - Skalsko'!$79:$79</definedName>
    <definedName name="_xlnm._FilterDatabase" localSheetId="2" hidden="1">'O2 - Přeprava strojů'!$C$77:$K$106</definedName>
    <definedName name="_xlnm.Print_Area" localSheetId="2">'O2 - Přeprava strojů'!$C$4:$J$36,'O2 - Přeprava strojů'!$C$42:$J$59,'O2 - Přeprava strojů'!$C$65:$K$106</definedName>
    <definedName name="_xlnm.Print_Titles" localSheetId="2">'O2 - Přeprava strojů'!$77:$77</definedName>
    <definedName name="_xlnm._FilterDatabase" localSheetId="3" hidden="1">'O3 - VRN'!$C$80:$K$108</definedName>
    <definedName name="_xlnm.Print_Area" localSheetId="3">'O3 - VRN'!$C$4:$J$36,'O3 - VRN'!$C$42:$J$62,'O3 - VRN'!$C$68:$K$108</definedName>
    <definedName name="_xlnm.Print_Titles" localSheetId="3">'O3 - VRN'!$80:$80</definedName>
    <definedName name="_xlnm._FilterDatabase" localSheetId="4" hidden="1">'O4 - DSPS'!$C$77:$K$84</definedName>
    <definedName name="_xlnm.Print_Area" localSheetId="4">'O4 - DSPS'!$C$4:$J$36,'O4 - DSPS'!$C$42:$J$59,'O4 - DSPS'!$C$65:$K$84</definedName>
    <definedName name="_xlnm.Print_Titles" localSheetId="4">'O4 - DSPS'!$77:$77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81"/>
  <c r="F34"/>
  <c i="1" r="BD55"/>
  <c i="5" r="BH81"/>
  <c r="F33"/>
  <c i="1" r="BC55"/>
  <c i="5" r="BG81"/>
  <c r="F32"/>
  <c i="1" r="BB55"/>
  <c i="5" r="BF81"/>
  <c r="J31"/>
  <c i="1" r="AW55"/>
  <c i="5" r="F31"/>
  <c i="1" r="BA55"/>
  <c i="5" r="T81"/>
  <c r="T80"/>
  <c r="T79"/>
  <c r="T78"/>
  <c r="R81"/>
  <c r="R80"/>
  <c r="R79"/>
  <c r="R78"/>
  <c r="P81"/>
  <c r="P80"/>
  <c r="P79"/>
  <c r="P78"/>
  <c i="1" r="AU55"/>
  <c i="5" r="BK81"/>
  <c r="BK80"/>
  <c r="J80"/>
  <c r="BK79"/>
  <c r="J79"/>
  <c r="BK78"/>
  <c r="J78"/>
  <c r="J56"/>
  <c r="J27"/>
  <c i="1" r="AG55"/>
  <c i="5" r="J81"/>
  <c r="BE81"/>
  <c r="J30"/>
  <c i="1" r="AV55"/>
  <c i="5" r="F30"/>
  <c i="1" r="AZ55"/>
  <c i="5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4"/>
  <c r="AX54"/>
  <c i="4" r="BI105"/>
  <c r="BH105"/>
  <c r="BG105"/>
  <c r="BF105"/>
  <c r="T105"/>
  <c r="T104"/>
  <c r="R105"/>
  <c r="R104"/>
  <c r="P105"/>
  <c r="P104"/>
  <c r="BK105"/>
  <c r="BK104"/>
  <c r="J104"/>
  <c r="J105"/>
  <c r="BE105"/>
  <c r="J61"/>
  <c r="BI100"/>
  <c r="BH100"/>
  <c r="BG100"/>
  <c r="BF100"/>
  <c r="T100"/>
  <c r="T99"/>
  <c r="R100"/>
  <c r="R99"/>
  <c r="P100"/>
  <c r="P99"/>
  <c r="BK100"/>
  <c r="BK99"/>
  <c r="J99"/>
  <c r="J100"/>
  <c r="BE100"/>
  <c r="J60"/>
  <c r="BI94"/>
  <c r="BH94"/>
  <c r="BG94"/>
  <c r="BF94"/>
  <c r="T94"/>
  <c r="T93"/>
  <c r="R94"/>
  <c r="R93"/>
  <c r="P94"/>
  <c r="P93"/>
  <c r="BK94"/>
  <c r="BK93"/>
  <c r="J93"/>
  <c r="J94"/>
  <c r="BE94"/>
  <c r="J59"/>
  <c r="BI87"/>
  <c r="BH87"/>
  <c r="BG87"/>
  <c r="BF87"/>
  <c r="T87"/>
  <c r="R87"/>
  <c r="P87"/>
  <c r="BK87"/>
  <c r="J87"/>
  <c r="BE87"/>
  <c r="BI84"/>
  <c r="F34"/>
  <c i="1" r="BD54"/>
  <c i="4" r="BH84"/>
  <c r="F33"/>
  <c i="1" r="BC54"/>
  <c i="4" r="BG84"/>
  <c r="F32"/>
  <c i="1" r="BB54"/>
  <c i="4" r="BF84"/>
  <c r="J31"/>
  <c i="1" r="AW54"/>
  <c i="4" r="F31"/>
  <c i="1" r="BA54"/>
  <c i="4" r="T84"/>
  <c r="T83"/>
  <c r="T82"/>
  <c r="T81"/>
  <c r="R84"/>
  <c r="R83"/>
  <c r="R82"/>
  <c r="R81"/>
  <c r="P84"/>
  <c r="P83"/>
  <c r="P82"/>
  <c r="P81"/>
  <c i="1" r="AU54"/>
  <c i="4" r="BK84"/>
  <c r="BK83"/>
  <c r="J83"/>
  <c r="BK82"/>
  <c r="J82"/>
  <c r="BK81"/>
  <c r="J81"/>
  <c r="J56"/>
  <c r="J27"/>
  <c i="1" r="AG54"/>
  <c i="4" r="J84"/>
  <c r="BE84"/>
  <c r="J30"/>
  <c i="1" r="AV54"/>
  <c i="4" r="F30"/>
  <c i="1" r="AZ54"/>
  <c i="4" r="J58"/>
  <c r="J57"/>
  <c r="F75"/>
  <c r="E73"/>
  <c r="F49"/>
  <c r="E47"/>
  <c r="J36"/>
  <c r="J21"/>
  <c r="E21"/>
  <c r="J77"/>
  <c r="J51"/>
  <c r="J20"/>
  <c r="J18"/>
  <c r="E18"/>
  <c r="F78"/>
  <c r="F52"/>
  <c r="J17"/>
  <c r="J15"/>
  <c r="E15"/>
  <c r="F77"/>
  <c r="F51"/>
  <c r="J14"/>
  <c r="J12"/>
  <c r="J75"/>
  <c r="J49"/>
  <c r="E7"/>
  <c r="E71"/>
  <c r="E45"/>
  <c i="1" r="AY53"/>
  <c r="AX53"/>
  <c i="3" r="BI89"/>
  <c r="BH89"/>
  <c r="BG89"/>
  <c r="BF89"/>
  <c r="T89"/>
  <c r="R89"/>
  <c r="P89"/>
  <c r="BK89"/>
  <c r="J89"/>
  <c r="BE89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2"/>
  <c r="AX52"/>
  <c i="2" r="BI467"/>
  <c r="BH467"/>
  <c r="BG467"/>
  <c r="BF467"/>
  <c r="T467"/>
  <c r="R467"/>
  <c r="P467"/>
  <c r="BK467"/>
  <c r="J467"/>
  <c r="BE467"/>
  <c r="BI464"/>
  <c r="BH464"/>
  <c r="BG464"/>
  <c r="BF464"/>
  <c r="T464"/>
  <c r="R464"/>
  <c r="P464"/>
  <c r="BK464"/>
  <c r="J464"/>
  <c r="BE464"/>
  <c r="BI458"/>
  <c r="BH458"/>
  <c r="BG458"/>
  <c r="BF458"/>
  <c r="T458"/>
  <c r="R458"/>
  <c r="P458"/>
  <c r="BK458"/>
  <c r="J458"/>
  <c r="BE458"/>
  <c r="BI454"/>
  <c r="BH454"/>
  <c r="BG454"/>
  <c r="BF454"/>
  <c r="T454"/>
  <c r="R454"/>
  <c r="P454"/>
  <c r="BK454"/>
  <c r="J454"/>
  <c r="BE454"/>
  <c r="BI450"/>
  <c r="BH450"/>
  <c r="BG450"/>
  <c r="BF450"/>
  <c r="T450"/>
  <c r="R450"/>
  <c r="P450"/>
  <c r="BK450"/>
  <c r="J450"/>
  <c r="BE450"/>
  <c r="BI446"/>
  <c r="BH446"/>
  <c r="BG446"/>
  <c r="BF446"/>
  <c r="T446"/>
  <c r="R446"/>
  <c r="P446"/>
  <c r="BK446"/>
  <c r="J446"/>
  <c r="BE446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24"/>
  <c r="BH424"/>
  <c r="BG424"/>
  <c r="BF424"/>
  <c r="T424"/>
  <c r="T423"/>
  <c r="R424"/>
  <c r="R423"/>
  <c r="P424"/>
  <c r="P423"/>
  <c r="BK424"/>
  <c r="BK423"/>
  <c r="J423"/>
  <c r="J424"/>
  <c r="BE424"/>
  <c r="J60"/>
  <c r="BI413"/>
  <c r="BH413"/>
  <c r="BG413"/>
  <c r="BF413"/>
  <c r="T413"/>
  <c r="R413"/>
  <c r="P413"/>
  <c r="BK413"/>
  <c r="J413"/>
  <c r="BE413"/>
  <c r="BI409"/>
  <c r="BH409"/>
  <c r="BG409"/>
  <c r="BF409"/>
  <c r="T409"/>
  <c r="R409"/>
  <c r="P409"/>
  <c r="BK409"/>
  <c r="J409"/>
  <c r="BE409"/>
  <c r="BI405"/>
  <c r="BH405"/>
  <c r="BG405"/>
  <c r="BF405"/>
  <c r="T405"/>
  <c r="R405"/>
  <c r="P405"/>
  <c r="BK405"/>
  <c r="J405"/>
  <c r="BE405"/>
  <c r="BI398"/>
  <c r="BH398"/>
  <c r="BG398"/>
  <c r="BF398"/>
  <c r="T398"/>
  <c r="R398"/>
  <c r="P398"/>
  <c r="BK398"/>
  <c r="J398"/>
  <c r="BE398"/>
  <c r="BI386"/>
  <c r="BH386"/>
  <c r="BG386"/>
  <c r="BF386"/>
  <c r="T386"/>
  <c r="R386"/>
  <c r="P386"/>
  <c r="BK386"/>
  <c r="J386"/>
  <c r="BE386"/>
  <c r="BI382"/>
  <c r="BH382"/>
  <c r="BG382"/>
  <c r="BF382"/>
  <c r="T382"/>
  <c r="R382"/>
  <c r="P382"/>
  <c r="BK382"/>
  <c r="J382"/>
  <c r="BE382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51"/>
  <c r="BH351"/>
  <c r="BG351"/>
  <c r="BF351"/>
  <c r="T351"/>
  <c r="R351"/>
  <c r="P351"/>
  <c r="BK351"/>
  <c r="J351"/>
  <c r="BE351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33"/>
  <c r="BH333"/>
  <c r="BG333"/>
  <c r="BF333"/>
  <c r="T333"/>
  <c r="R333"/>
  <c r="P333"/>
  <c r="BK333"/>
  <c r="J333"/>
  <c r="BE333"/>
  <c r="BI329"/>
  <c r="BH329"/>
  <c r="BG329"/>
  <c r="BF329"/>
  <c r="T329"/>
  <c r="R329"/>
  <c r="P329"/>
  <c r="BK329"/>
  <c r="J329"/>
  <c r="BE329"/>
  <c r="BI324"/>
  <c r="BH324"/>
  <c r="BG324"/>
  <c r="BF324"/>
  <c r="T324"/>
  <c r="R324"/>
  <c r="P324"/>
  <c r="BK324"/>
  <c r="J324"/>
  <c r="BE324"/>
  <c r="BI319"/>
  <c r="BH319"/>
  <c r="BG319"/>
  <c r="BF319"/>
  <c r="T319"/>
  <c r="R319"/>
  <c r="P319"/>
  <c r="BK319"/>
  <c r="J319"/>
  <c r="BE319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1"/>
  <c r="BH301"/>
  <c r="BG301"/>
  <c r="BF301"/>
  <c r="T301"/>
  <c r="R301"/>
  <c r="P301"/>
  <c r="BK301"/>
  <c r="J301"/>
  <c r="BE301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59"/>
  <c r="BH259"/>
  <c r="BG259"/>
  <c r="BF259"/>
  <c r="T259"/>
  <c r="R259"/>
  <c r="P259"/>
  <c r="BK259"/>
  <c r="J259"/>
  <c r="BE259"/>
  <c r="BI252"/>
  <c r="BH252"/>
  <c r="BG252"/>
  <c r="BF252"/>
  <c r="T252"/>
  <c r="R252"/>
  <c r="P252"/>
  <c r="BK252"/>
  <c r="J252"/>
  <c r="BE252"/>
  <c r="BI247"/>
  <c r="BH247"/>
  <c r="BG247"/>
  <c r="BF247"/>
  <c r="T247"/>
  <c r="R247"/>
  <c r="P247"/>
  <c r="BK247"/>
  <c r="J247"/>
  <c r="BE247"/>
  <c r="BI242"/>
  <c r="BH242"/>
  <c r="BG242"/>
  <c r="BF242"/>
  <c r="T242"/>
  <c r="R242"/>
  <c r="P242"/>
  <c r="BK242"/>
  <c r="J242"/>
  <c r="BE242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17"/>
  <c r="BH217"/>
  <c r="BG217"/>
  <c r="BF217"/>
  <c r="T217"/>
  <c r="T216"/>
  <c r="R217"/>
  <c r="R216"/>
  <c r="P217"/>
  <c r="P216"/>
  <c r="BK217"/>
  <c r="BK216"/>
  <c r="J216"/>
  <c r="J217"/>
  <c r="BE217"/>
  <c r="J59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4"/>
  <c r="BH184"/>
  <c r="BG184"/>
  <c r="BF184"/>
  <c r="T184"/>
  <c r="R184"/>
  <c r="P184"/>
  <c r="BK184"/>
  <c r="J184"/>
  <c r="BE184"/>
  <c r="BI178"/>
  <c r="BH178"/>
  <c r="BG178"/>
  <c r="BF178"/>
  <c r="T178"/>
  <c r="R178"/>
  <c r="P178"/>
  <c r="BK178"/>
  <c r="J178"/>
  <c r="BE178"/>
  <c r="BI172"/>
  <c r="BH172"/>
  <c r="BG172"/>
  <c r="BF172"/>
  <c r="T172"/>
  <c r="R172"/>
  <c r="P172"/>
  <c r="BK172"/>
  <c r="J172"/>
  <c r="BE172"/>
  <c r="BI166"/>
  <c r="BH166"/>
  <c r="BG166"/>
  <c r="BF166"/>
  <c r="T166"/>
  <c r="R166"/>
  <c r="P166"/>
  <c r="BK166"/>
  <c r="J166"/>
  <c r="BE166"/>
  <c r="BI149"/>
  <c r="BH149"/>
  <c r="BG149"/>
  <c r="BF149"/>
  <c r="T149"/>
  <c r="T148"/>
  <c r="R149"/>
  <c r="R148"/>
  <c r="P149"/>
  <c r="P148"/>
  <c r="BK149"/>
  <c r="BK148"/>
  <c r="J148"/>
  <c r="J149"/>
  <c r="BE149"/>
  <c r="J58"/>
  <c r="BI142"/>
  <c r="BH142"/>
  <c r="BG142"/>
  <c r="BF142"/>
  <c r="T142"/>
  <c r="R142"/>
  <c r="P142"/>
  <c r="BK142"/>
  <c r="J142"/>
  <c r="BE142"/>
  <c r="BI135"/>
  <c r="BH135"/>
  <c r="BG135"/>
  <c r="BF135"/>
  <c r="T135"/>
  <c r="R135"/>
  <c r="P135"/>
  <c r="BK135"/>
  <c r="J135"/>
  <c r="BE135"/>
  <c r="BI128"/>
  <c r="BH128"/>
  <c r="BG128"/>
  <c r="BF128"/>
  <c r="T128"/>
  <c r="R128"/>
  <c r="P128"/>
  <c r="BK128"/>
  <c r="J128"/>
  <c r="BE128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97"/>
  <c r="BH97"/>
  <c r="BG97"/>
  <c r="BF97"/>
  <c r="T97"/>
  <c r="R97"/>
  <c r="P97"/>
  <c r="BK97"/>
  <c r="J97"/>
  <c r="BE97"/>
  <c r="BI90"/>
  <c r="BH90"/>
  <c r="BG90"/>
  <c r="BF90"/>
  <c r="T90"/>
  <c r="R90"/>
  <c r="P90"/>
  <c r="BK90"/>
  <c r="J90"/>
  <c r="BE90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R82"/>
  <c r="R81"/>
  <c r="R80"/>
  <c r="P82"/>
  <c r="P81"/>
  <c r="P80"/>
  <c i="1" r="AU52"/>
  <c i="2" r="BK82"/>
  <c r="BK81"/>
  <c r="J81"/>
  <c r="BK80"/>
  <c r="J80"/>
  <c r="J56"/>
  <c r="J27"/>
  <c i="1" r="AG52"/>
  <c i="2" r="J82"/>
  <c r="BE82"/>
  <c r="J30"/>
  <c i="1" r="AV52"/>
  <c i="2" r="F30"/>
  <c i="1" r="AZ52"/>
  <c i="2"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<sst xmlns="http://schemas.openxmlformats.org/spreadsheetml/2006/main">
  <si>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</si>
  <si>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</si>
  <si>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</si>
  <si>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</si>
  <si>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</si>
  <si>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</si>
  <si>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</si>
  <si>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{83f97523-b863-4667-8438-734236416085}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</si>
  <si>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</si>
  <si>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</si>
  <si>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</si>
  <si>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</si>
  <si>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</si>
  <si>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</si>
  <si>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</si>
  <si>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</si>
  <si>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301-1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</si>
  <si>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</si>
  <si>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</si>
  <si>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TK koleje Mšeno - Ml.Boleslav - oprava TK Mšeno - Skalsko</t>
  </si>
  <si>
    <t>KSO:</t>
  </si>
  <si>
    <t/>
  </si>
  <si>
    <t>CC-CZ:</t>
  </si>
  <si>
    <t>Místo:</t>
  </si>
  <si>
    <t xml:space="preserve"> </t>
  </si>
  <si>
    <t>Datum:</t>
  </si>
  <si>
    <t>23. 7. 2018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</si>
  <si>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</si>
  <si>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</si>
  <si>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</si>
  <si>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</si>
  <si>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</si>
  <si>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</si>
  <si>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</si>
  <si>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</si>
  <si>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</si>
  <si>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</si>
  <si>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</si>
  <si>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</si>
  <si>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</si>
  <si>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</si>
  <si>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</si>
  <si>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</si>
  <si>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</si>
  <si>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</si>
  <si>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</si>
  <si>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</si>
  <si>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</si>
  <si>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</si>
  <si>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</si>
  <si>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</si>
  <si>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</si>
  <si>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</si>
  <si>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</si>
  <si>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</si>
  <si>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</si>
  <si>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</si>
  <si>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</si>
  <si>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</si>
  <si>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</si>
  <si>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</si>
  <si>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</si>
  <si>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</si>
  <si>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</si>
  <si>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</si>
  <si>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</si>
  <si>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</si>
  <si>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</si>
  <si>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</si>
  <si>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</si>
  <si>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</si>
  <si>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</si>
  <si>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</si>
  <si>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</si>
  <si>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O1</t>
  </si>
  <si>
    <t>Mšeno - Skalsko</t>
  </si>
  <si>
    <t>STA</t>
  </si>
  <si>
    <t>1</t>
  </si>
  <si>
    <t>{686e73ca-d227-45af-84d0-a9447bbade8b}</t>
  </si>
  <si>
    <t>2</t>
  </si>
  <si>
    <t>O2</t>
  </si>
  <si>
    <t>Přeprava strojů</t>
  </si>
  <si>
    <t>{f3918160-e93b-48da-a34a-272a624f7482}</t>
  </si>
  <si>
    <t>O3</t>
  </si>
  <si>
    <t>VRN</t>
  </si>
  <si>
    <t>{bd75f4c1-ff60-4d1b-90c6-e7e33694b773}</t>
  </si>
  <si>
    <t>O4</t>
  </si>
  <si>
    <t>DSPS</t>
  </si>
  <si>
    <t>{094c3e1e-b45b-4bad-bc16-0cb2ef9554c6}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</si>
  <si>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</si>
  <si>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</si>
  <si>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</si>
  <si>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</si>
  <si>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</si>
  <si>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</si>
  <si>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</si>
  <si>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O1 - Mšeno - Skalsko</t>
  </si>
  <si>
    <t>REKAPITULACE ČLENĚNÍ SOUPISU PRACÍ</t>
  </si>
  <si>
    <t>Kód dílu - Popis</t>
  </si>
  <si>
    <t>Cena celkem [CZK]</t>
  </si>
  <si>
    <t>Náklady soupisu celkem</t>
  </si>
  <si>
    <t>-1</t>
  </si>
  <si>
    <t>MTO - Materiál dodá TO</t>
  </si>
  <si>
    <t>M - Materiál</t>
  </si>
  <si>
    <t>P - Práce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</si>
  <si>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</si>
  <si>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</si>
  <si>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</si>
  <si>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</si>
  <si>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</si>
  <si>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</si>
  <si>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</si>
  <si>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</si>
  <si>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</si>
  <si>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</si>
  <si>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</si>
  <si>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</si>
  <si>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</si>
  <si>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</si>
  <si>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</si>
  <si>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MTO</t>
  </si>
  <si>
    <t>Materiál dodá TO</t>
  </si>
  <si>
    <t>ROZPOCET</t>
  </si>
  <si>
    <t>M</t>
  </si>
  <si>
    <t>5956213035</t>
  </si>
  <si>
    <t xml:space="preserve">Pražec betonový příčný vystrojený  užitý SB5</t>
  </si>
  <si>
    <t>kus</t>
  </si>
  <si>
    <t>Sborník UOŽI 01 2018</t>
  </si>
  <si>
    <t>8</t>
  </si>
  <si>
    <t>4</t>
  </si>
  <si>
    <t>-2024425395</t>
  </si>
  <si>
    <t>VV</t>
  </si>
  <si>
    <t>(4,151-2,900)*1520</t>
  </si>
  <si>
    <t>0,480</t>
  </si>
  <si>
    <t>-160</t>
  </si>
  <si>
    <t>Skalsko-M.B. pro rozdělení pražců "d"</t>
  </si>
  <si>
    <t>226</t>
  </si>
  <si>
    <t>Součet</t>
  </si>
  <si>
    <t>neoceňovat dodá TO</t>
  </si>
  <si>
    <t>5956213040</t>
  </si>
  <si>
    <t xml:space="preserve">Pražec betonový příčný vystrojený  užitý SB6</t>
  </si>
  <si>
    <t>-552269149</t>
  </si>
  <si>
    <t>P3041 (S)</t>
  </si>
  <si>
    <t>12</t>
  </si>
  <si>
    <t>P3042 (S)</t>
  </si>
  <si>
    <t>14</t>
  </si>
  <si>
    <t>3</t>
  </si>
  <si>
    <t>5957201010</t>
  </si>
  <si>
    <t>Kolejnice užité tv. S49</t>
  </si>
  <si>
    <t>m</t>
  </si>
  <si>
    <t>2086621003</t>
  </si>
  <si>
    <t>vložky</t>
  </si>
  <si>
    <t>(3825-2900)/25*2</t>
  </si>
  <si>
    <t>6</t>
  </si>
  <si>
    <t>(4151-3825)*2</t>
  </si>
  <si>
    <t xml:space="preserve">Skalsko-M.B. </t>
  </si>
  <si>
    <t>(2178-293)*2</t>
  </si>
  <si>
    <t>5958204020</t>
  </si>
  <si>
    <t>Kolejnicová spojka přechodová užitá tv. S49/A pravá vnější</t>
  </si>
  <si>
    <t>98913628</t>
  </si>
  <si>
    <t>5</t>
  </si>
  <si>
    <t>5958204035</t>
  </si>
  <si>
    <t>Kolejnicová spojka přechodová užitá tv. S49/A levá vnitřní</t>
  </si>
  <si>
    <t>-1741010485</t>
  </si>
  <si>
    <t>5958134041</t>
  </si>
  <si>
    <t>Železniční svršek-upevňovadla Součásti upevňovací šroub svěrkový T5</t>
  </si>
  <si>
    <t>-1646889672</t>
  </si>
  <si>
    <t>1876*4</t>
  </si>
  <si>
    <t>-26*4</t>
  </si>
  <si>
    <t>Skalsko-M.B. v km 0,293-2,178</t>
  </si>
  <si>
    <t>3092*4</t>
  </si>
  <si>
    <t>7</t>
  </si>
  <si>
    <t>5958134140</t>
  </si>
  <si>
    <t>Železniční svršek-upevňovadla Součásti upevňovací vložka M</t>
  </si>
  <si>
    <t>-1047243920</t>
  </si>
  <si>
    <t>5958134115</t>
  </si>
  <si>
    <t>Železniční svršek-upevňovadla Součásti upevňovací matice M24</t>
  </si>
  <si>
    <t>-707356355</t>
  </si>
  <si>
    <t>9</t>
  </si>
  <si>
    <t>5958134040</t>
  </si>
  <si>
    <t>Železniční svršek-upevňovadla Součásti upevňovací kroužek pružný dvojitý Fe 6</t>
  </si>
  <si>
    <t>1492606816</t>
  </si>
  <si>
    <t>10</t>
  </si>
  <si>
    <t>5958158005</t>
  </si>
  <si>
    <t xml:space="preserve">Podložka pryžová pod patu kolejnice S49  183/126/6</t>
  </si>
  <si>
    <t>1857959934</t>
  </si>
  <si>
    <t>1902*2</t>
  </si>
  <si>
    <t>3092*2</t>
  </si>
  <si>
    <t>Materiál</t>
  </si>
  <si>
    <t>11</t>
  </si>
  <si>
    <t>5960101015</t>
  </si>
  <si>
    <t>Pražcové kotvy TDHB pro pražec betonový SB 5</t>
  </si>
  <si>
    <t>-114976746</t>
  </si>
  <si>
    <t>(4,008-3,505)*1520/2</t>
  </si>
  <si>
    <t>0,720</t>
  </si>
  <si>
    <t>Skalsko-M.B.</t>
  </si>
  <si>
    <t>(0,548-0,293)*1640</t>
  </si>
  <si>
    <t>0,800</t>
  </si>
  <si>
    <t>(0,860-0,598)*1640</t>
  </si>
  <si>
    <t>0,320</t>
  </si>
  <si>
    <t>(1,150-1,009)*1640</t>
  </si>
  <si>
    <t>0,760</t>
  </si>
  <si>
    <t>(1,549-1,395)*1640</t>
  </si>
  <si>
    <t>0,440</t>
  </si>
  <si>
    <t>(1,986-1,662)*1640</t>
  </si>
  <si>
    <t>0,640</t>
  </si>
  <si>
    <t>(2,178-1,998)*1640</t>
  </si>
  <si>
    <t>5958125010</t>
  </si>
  <si>
    <t>Komplety s antikorozní úpravou ŽS 4 (svěrka ŽS4, šroub RS 1, matice M24, podložka Fe6)</t>
  </si>
  <si>
    <t>1148522577</t>
  </si>
  <si>
    <t>P3041</t>
  </si>
  <si>
    <t>12*4</t>
  </si>
  <si>
    <t>P3042</t>
  </si>
  <si>
    <t>14*4</t>
  </si>
  <si>
    <t>13</t>
  </si>
  <si>
    <t>5963110010</t>
  </si>
  <si>
    <t>Přejezd Intermont panel 1285x3000x170 ŽPP 1</t>
  </si>
  <si>
    <t>-1151017390</t>
  </si>
  <si>
    <t>5963134005</t>
  </si>
  <si>
    <t>Náběhový klín ocelový pozink.</t>
  </si>
  <si>
    <t>1937512916</t>
  </si>
  <si>
    <t>5955101000</t>
  </si>
  <si>
    <t>Železniční svršek-kolejové lože (KL) Kamenivo drcené štěrk frakce 31,5/63 třídy BI</t>
  </si>
  <si>
    <t>t</t>
  </si>
  <si>
    <t>-108804421</t>
  </si>
  <si>
    <t>(4151-2900)*0,7*1,8</t>
  </si>
  <si>
    <t>(2178-293)*0,2*1,8</t>
  </si>
  <si>
    <t>16</t>
  </si>
  <si>
    <t>5955101025</t>
  </si>
  <si>
    <t>Kamenivo drcené drť frakce 4/8</t>
  </si>
  <si>
    <t>-866634704</t>
  </si>
  <si>
    <t>pod přejezdové panely P3041 a P3042</t>
  </si>
  <si>
    <t>1*2</t>
  </si>
  <si>
    <t>17</t>
  </si>
  <si>
    <t>R5955101086</t>
  </si>
  <si>
    <t>Asfaltový recyklát drť</t>
  </si>
  <si>
    <t>157540880</t>
  </si>
  <si>
    <t>povrch cesty</t>
  </si>
  <si>
    <t>P3041 Lp+Pp</t>
  </si>
  <si>
    <t>(4+4)*6*0,2*2</t>
  </si>
  <si>
    <t>P3042 Lp+Pp</t>
  </si>
  <si>
    <t>18</t>
  </si>
  <si>
    <t>R130105280</t>
  </si>
  <si>
    <t>úhelník ocelový nerovnostranný, v jakosti 11 375, 120 x 80 x 8 mm</t>
  </si>
  <si>
    <t>240104476</t>
  </si>
  <si>
    <t>úhelník zabraňující v pohybu přejezdového panelu P3041 a P3042</t>
  </si>
  <si>
    <t>0,75*4*0,0197*4</t>
  </si>
  <si>
    <t>19</t>
  </si>
  <si>
    <t>5964133010</t>
  </si>
  <si>
    <t>Geotextilie ochranné</t>
  </si>
  <si>
    <t>m2</t>
  </si>
  <si>
    <t>250603133</t>
  </si>
  <si>
    <t>pod panely a na zakrytí upevňovadel P3041 a P3042</t>
  </si>
  <si>
    <t>(1+1,5+1)*6*2*2</t>
  </si>
  <si>
    <t>20</t>
  </si>
  <si>
    <t>R5964123000</t>
  </si>
  <si>
    <t>Odvodňovací žlab s mříží délka 149,5 cm</t>
  </si>
  <si>
    <t>37675220</t>
  </si>
  <si>
    <t>P3041 Pp</t>
  </si>
  <si>
    <t>5964161000</t>
  </si>
  <si>
    <t>Beton lehce zhutnitelný C 12/15;X0 F5 2 080 2 517</t>
  </si>
  <si>
    <t>m3</t>
  </si>
  <si>
    <t>-849292372</t>
  </si>
  <si>
    <t>P3041 Pp pod odvodňovací žlab</t>
  </si>
  <si>
    <t>6*0,9*0,1</t>
  </si>
  <si>
    <t>P</t>
  </si>
  <si>
    <t>Práce</t>
  </si>
  <si>
    <t>22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</si>
  <si>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</si>
  <si>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</si>
  <si>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</si>
  <si>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-907786192</t>
  </si>
  <si>
    <t>úprava banketů</t>
  </si>
  <si>
    <t>Lp</t>
  </si>
  <si>
    <t>(3390-3200)*1,5</t>
  </si>
  <si>
    <t>Lp+Pp</t>
  </si>
  <si>
    <t>(3670-3550)*1,5*2</t>
  </si>
  <si>
    <t>(4151-3800)*1,5*2</t>
  </si>
  <si>
    <t>23</t>
  </si>
  <si>
    <t>5905085040</t>
  </si>
  <si>
    <t>Souvislé čištění KL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pražců.2. V cenách nejsou obsaženy náklady na snížení KL pod patou kolejnice, následnou úpravu směrového a výškového uspořádání dodávku a doplnění kameniva.</t>
  </si>
  <si>
    <t>km</t>
  </si>
  <si>
    <t>-778955341</t>
  </si>
  <si>
    <t>4,151-2,900</t>
  </si>
  <si>
    <t>24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</si>
  <si>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</si>
  <si>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nakladačem.2. V cenách nejsou obsaženy náklady na dodávku kameniva.</t>
  </si>
  <si>
    <t>-136721683</t>
  </si>
  <si>
    <t>25</t>
  </si>
  <si>
    <t>5905105030</t>
  </si>
  <si>
    <t>Doplnění KL kamenivem souvisle strojně v koleji. Poznámky: 1. V cenách jsou započteny náklady na doplnění kameniva ojediněle ručně vidlemi a/nebo souvisle strojně z výsypných vozů případně nakladačem. 2. V cenách nejsou obsaženy náklady na dodávku kameniva.</t>
  </si>
  <si>
    <t>-145249347</t>
  </si>
  <si>
    <t>(4151-2900)*0,7</t>
  </si>
  <si>
    <t>(2178-293)*0,2</t>
  </si>
  <si>
    <t>(4+4)*6*0,2</t>
  </si>
  <si>
    <t>26</t>
  </si>
  <si>
    <t>5905110010</t>
  </si>
  <si>
    <t>Snížení KL pod patou kolejnice v koleji. Poznámky: 1. V cenách jsou započteny náklady na snížení KL pod patrou kolejnice ručně vidlemi. 2. V cenách nejsou obsaženy náklady na doplnění a dodávku kameniva.</t>
  </si>
  <si>
    <t>-1405454111</t>
  </si>
  <si>
    <t>2,178-0,293</t>
  </si>
  <si>
    <t>27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</si>
  <si>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</si>
  <si>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vrtule.2. V cenách nejsou obsaženy náklady na odstranění KL, rozrušení lavičky, podbití pražce, úpravu KL do profilu, snížení KL pod patou kolejnice, doplnění kameniva, dodávku materiálu, dopravu výzisku na skládku a skládkovné.</t>
  </si>
  <si>
    <t>-1775050626</t>
  </si>
  <si>
    <t>28</t>
  </si>
  <si>
    <t>5906105010</t>
  </si>
  <si>
    <t>Demontáž pražce dřevěný. Poznámky: 1. V cenách jsou započteny náklady na manipulaci, demontáž, odstrojení do součástí a uložení pražců.</t>
  </si>
  <si>
    <t>1462233872</t>
  </si>
  <si>
    <t>Skalsko-M.B. dvojčité pražce</t>
  </si>
  <si>
    <t>152</t>
  </si>
  <si>
    <t>29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</si>
  <si>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</si>
  <si>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</si>
  <si>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-1650120025</t>
  </si>
  <si>
    <t>30</t>
  </si>
  <si>
    <t>R5907020410</t>
  </si>
  <si>
    <t>Souvislá výměna kolejnic současně s výměnou svěrkového šroubu, matice, pružného kroužku, vložky M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</si>
  <si>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512</t>
  </si>
  <si>
    <t>1758077525</t>
  </si>
  <si>
    <t>31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</si>
  <si>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</si>
  <si>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</si>
  <si>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-1142580974</t>
  </si>
  <si>
    <t>(3825-2900)*2</t>
  </si>
  <si>
    <t>32</t>
  </si>
  <si>
    <t>5907050020</t>
  </si>
  <si>
    <t>Dělení kolejnic řezáním nebo rozbroušením tv. S49. Poznámky: 1. V cenách jsou započteny náklady na manipulaci podložení, označení a provedení řezu kolejnice.</t>
  </si>
  <si>
    <t>1571147368</t>
  </si>
  <si>
    <t>532</t>
  </si>
  <si>
    <t>33</t>
  </si>
  <si>
    <t>5907050120</t>
  </si>
  <si>
    <t>Dělení kolejnic kyslíkem tv. S49. Poznámka: 1. V cenách jsou započteny náklady na manipulaci podložení, označení a provedení řezu kolejnice.</t>
  </si>
  <si>
    <t>1516896917</t>
  </si>
  <si>
    <t>(4151-3825)/24*2</t>
  </si>
  <si>
    <t>0,833</t>
  </si>
  <si>
    <t>34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</si>
  <si>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</si>
  <si>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</si>
  <si>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úl.pl.</t>
  </si>
  <si>
    <t>-972833683</t>
  </si>
  <si>
    <t>12*2</t>
  </si>
  <si>
    <t>14*2</t>
  </si>
  <si>
    <t>35</t>
  </si>
  <si>
    <t>R5908050010</t>
  </si>
  <si>
    <t xml:space="preserve">Výměna upevnění svěrkového šroubu, matice, pružného kroužku, vložky M a pryžové podložky. Poznámka: 1. V cenách jsou započteny náklady na demontáž, výměnu a montáž, ošetření součástí mazivem a naložení výzisku na dopravní prostředek.2. V cenách nejsou obsaženy náklady na  dodávku materiálu.</t>
  </si>
  <si>
    <t>2054852140</t>
  </si>
  <si>
    <t>(3,825-2,900)*1520*2</t>
  </si>
  <si>
    <t>-26*2</t>
  </si>
  <si>
    <t>36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</si>
  <si>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</si>
  <si>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tvarem.2. V cenách nejsou obsaženy náklady na dodávku materiálu.</t>
  </si>
  <si>
    <t>styk</t>
  </si>
  <si>
    <t>575441227</t>
  </si>
  <si>
    <t>37</t>
  </si>
  <si>
    <t>5908005530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</si>
  <si>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tvarem.2. V cenách nejsou obsaženy náklady na dodávku materiálu.</t>
  </si>
  <si>
    <t>-151749743</t>
  </si>
  <si>
    <t>38</t>
  </si>
  <si>
    <t>5909031020</t>
  </si>
  <si>
    <t>Úprava GPK koleje směrové a výškové uspořádání pražce betonové. Poznámky: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</si>
  <si>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173829578</t>
  </si>
  <si>
    <t>39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</si>
  <si>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</si>
  <si>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</si>
  <si>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-210738796</t>
  </si>
  <si>
    <t>40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</si>
  <si>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</si>
  <si>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</si>
  <si>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203495755</t>
  </si>
  <si>
    <t>41</t>
  </si>
  <si>
    <t>5909045010</t>
  </si>
  <si>
    <t>Hutnění kolejového lože koleje nově zřízeného nebo čistého. Poznámka: 1. V cenách jsou započteny náklady na kontinuální hutnění mezipražcových prostorů a za hlavami pražců.</t>
  </si>
  <si>
    <t>-759361857</t>
  </si>
  <si>
    <t>42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</si>
  <si>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</si>
  <si>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</si>
  <si>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svar</t>
  </si>
  <si>
    <t>71686360</t>
  </si>
  <si>
    <t>(3147-2900)/300*2</t>
  </si>
  <si>
    <t>(3505-3147)/450*2</t>
  </si>
  <si>
    <t>(4008-3505)/250*2</t>
  </si>
  <si>
    <t>(4151-4008)/450*2</t>
  </si>
  <si>
    <t>0,102</t>
  </si>
  <si>
    <t>(2178-293)/250*2</t>
  </si>
  <si>
    <t>0,920</t>
  </si>
  <si>
    <t>43</t>
  </si>
  <si>
    <t>5910015230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</si>
  <si>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</si>
  <si>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-1589825443</t>
  </si>
  <si>
    <t>106-8</t>
  </si>
  <si>
    <t>160-16</t>
  </si>
  <si>
    <t>44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</si>
  <si>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</si>
  <si>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</si>
  <si>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-301769206</t>
  </si>
  <si>
    <t>45</t>
  </si>
  <si>
    <t>5906130390</t>
  </si>
  <si>
    <t>Montáž kolejového roštu v ose koleje pražce betonové vystrojené tv. S49 rozdělení "d". Poznámka: 1. V cenách jsou započteny náklady na vrtání pražců dřevěných nevystrojených, manipulaci a montáž KR.2. V cenách nejsou obsaženy náklady na dodávku materiálu.</t>
  </si>
  <si>
    <t>1961057800</t>
  </si>
  <si>
    <t>46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</si>
  <si>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</si>
  <si>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</si>
  <si>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2138595611</t>
  </si>
  <si>
    <t>47</t>
  </si>
  <si>
    <t>5910040310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</si>
  <si>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dokumentace.2. V cenách nejsou obsaženy náklady na demontáž kolejnicových spojek.</t>
  </si>
  <si>
    <t>-2052917492</t>
  </si>
  <si>
    <t>(4151-2900)*2</t>
  </si>
  <si>
    <t>48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</si>
  <si>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</si>
  <si>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</si>
  <si>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725362443</t>
  </si>
  <si>
    <t>49</t>
  </si>
  <si>
    <t>5910040410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</si>
  <si>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dokumentace.2. V cenách nejsou obsaženy náklady na demontáž kolejnicových spojek.</t>
  </si>
  <si>
    <t>-207170393</t>
  </si>
  <si>
    <t>50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</si>
  <si>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</si>
  <si>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dokumentace.2. V cenách nejsou obsaženy náklady na demontáž kolejnicových spojek.</t>
  </si>
  <si>
    <t>549406713</t>
  </si>
  <si>
    <t>51</t>
  </si>
  <si>
    <t>5910136010</t>
  </si>
  <si>
    <t>Montáž pražcové kotvy v koleji. Poznámka: 1. V cenách jsou započteny náklady na odstranění kameniva, montáž, ošetření součásti mazivem a úpravu kameniva.2. V cenách nejsou obsaženy náklady na dodávku materiálu.</t>
  </si>
  <si>
    <t>-1889300534</t>
  </si>
  <si>
    <t>52</t>
  </si>
  <si>
    <t>5913140020</t>
  </si>
  <si>
    <t>Demontáž přejezdové konstrukce se silničními panely vnitřní část. Poznámka: 1. V cenách jsou započteny náklady na demontáž a naložení na dopravní prostředek.</t>
  </si>
  <si>
    <t>-1240838945</t>
  </si>
  <si>
    <t>53</t>
  </si>
  <si>
    <t>5913190020</t>
  </si>
  <si>
    <t>Demontáž dřevěných dílů přejezdu trámec vnitřní části. Poznámka: 1. V cenách jsou započteny náklady na demontáž a naložení na dopravní prostředek.</t>
  </si>
  <si>
    <t>-2117641771</t>
  </si>
  <si>
    <t>54</t>
  </si>
  <si>
    <t>5913145020</t>
  </si>
  <si>
    <t>Montáž přejezdové konstrukce se silničními panely vnitřní část. Poznámka: 1. V cenách jsou započteny náklady na montáž konstrukce.2. V cenách nejsou obsaženy náklady na dodávku materiálu.</t>
  </si>
  <si>
    <t>-453033648</t>
  </si>
  <si>
    <t>55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</si>
  <si>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</si>
  <si>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prostředek.2. V cenách nejsou obsaženy náklady na provedení výkopku, ruční dočištění a dodávku materiálu.</t>
  </si>
  <si>
    <t>1532824681</t>
  </si>
  <si>
    <t>56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</si>
  <si>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</si>
  <si>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</si>
  <si>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-2094808796</t>
  </si>
  <si>
    <t>P3041 Pp před a za přejezdem svah</t>
  </si>
  <si>
    <t>20+10</t>
  </si>
  <si>
    <t xml:space="preserve">P3041 Pp </t>
  </si>
  <si>
    <t>odvodňovací žlab</t>
  </si>
  <si>
    <t>P3041 Lp+mezi+Pp</t>
  </si>
  <si>
    <t>(4+1+4)*6*0,15</t>
  </si>
  <si>
    <t>(4+4)*6*0,15</t>
  </si>
  <si>
    <t>57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</si>
  <si>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</si>
  <si>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</si>
  <si>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767398859</t>
  </si>
  <si>
    <t>(4+4)*6</t>
  </si>
  <si>
    <t>58</t>
  </si>
  <si>
    <t>R213141111</t>
  </si>
  <si>
    <t>Zřízení vrstvy z geotextilie filtrační, separační, odvodňovací, ochranné, výztužné nebo protierozní v rovině nebo ve sklonu do 1:5, šířky do 3 m</t>
  </si>
  <si>
    <t>1190837967</t>
  </si>
  <si>
    <t>59</t>
  </si>
  <si>
    <t>R5913065040</t>
  </si>
  <si>
    <t>Montáž dílů betonové přejezdové konstrukce v koleji úhelník zabraňující v pohybu přejezdového panelu. Poznámka: 1. V cenách jsou započteny náklady na montáž dílů.2. V cenách nejsou obsaženy náklady na dodávku materiálu.</t>
  </si>
  <si>
    <t>-544185821</t>
  </si>
  <si>
    <t>0,75*4*4</t>
  </si>
  <si>
    <t>60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</si>
  <si>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</si>
  <si>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prostředek.2. V cenách nejsou obsaženy náklady na dopravu a skládkovné.</t>
  </si>
  <si>
    <t>-96381621</t>
  </si>
  <si>
    <t>(3200-2900)*0,4</t>
  </si>
  <si>
    <t>Pp</t>
  </si>
  <si>
    <t>(3550-2900)*0,4</t>
  </si>
  <si>
    <t>(3550-3390)*0,4</t>
  </si>
  <si>
    <t>(3800-3670)*0,4*2</t>
  </si>
  <si>
    <t>Vedlejší rozpočtové náklady</t>
  </si>
  <si>
    <t>61</t>
  </si>
  <si>
    <t>9902100200</t>
  </si>
  <si>
    <t xml:space="preserve">Doprava dodávek zhotovitele, dodávek objednatele nebo výzisku mechanizací přes 3,5 t sypanin  do 20 km Poznámka: V cenách jsou započteny náklady přepravu materiálu ze skladů nebo skládek výrobce nebo dodavatele nebo z vlastních zásob objednatele na místo technologické manipulace včetně složení.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</si>
  <si>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-742219736</t>
  </si>
  <si>
    <t xml:space="preserve">výzisk z těžení </t>
  </si>
  <si>
    <t>45,840*2</t>
  </si>
  <si>
    <t>výzisk z čištění příkopů</t>
  </si>
  <si>
    <t>548*2</t>
  </si>
  <si>
    <t>skládka plasty</t>
  </si>
  <si>
    <t>nový beton a malta</t>
  </si>
  <si>
    <t>1,206</t>
  </si>
  <si>
    <t>asfaltová drť</t>
  </si>
  <si>
    <t>38,400</t>
  </si>
  <si>
    <t>62</t>
  </si>
  <si>
    <t>9902100500</t>
  </si>
  <si>
    <t xml:space="preserve">Doprava dodávek zhotovitele, dodávek objednatele nebo výzisku mechanizací přes 3,5 t sypanin  do 60 km Poznámka: V cenách jsou započteny náklady přepravu materiálu ze skladů nebo skládek výrobce nebo dodavatele nebo z vlastních zásob objednatele na místo technologické manipulace včetně složení.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</si>
  <si>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431672214</t>
  </si>
  <si>
    <t>nový štěrk a drť</t>
  </si>
  <si>
    <t>2254,860+2</t>
  </si>
  <si>
    <t>63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</si>
  <si>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</si>
  <si>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</si>
  <si>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-903991827</t>
  </si>
  <si>
    <t>nový drobný materiál</t>
  </si>
  <si>
    <t>5,010</t>
  </si>
  <si>
    <t>pražcové kotvy</t>
  </si>
  <si>
    <t>25,526</t>
  </si>
  <si>
    <t>64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</si>
  <si>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</si>
  <si>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</si>
  <si>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-1159861200</t>
  </si>
  <si>
    <t>skládka dřevěné pražce</t>
  </si>
  <si>
    <t>183,718</t>
  </si>
  <si>
    <t>65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</si>
  <si>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</si>
  <si>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</si>
  <si>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-1513620581</t>
  </si>
  <si>
    <t>přejezdová konstrukce</t>
  </si>
  <si>
    <t>6,228</t>
  </si>
  <si>
    <t>66</t>
  </si>
  <si>
    <t>9902201100</t>
  </si>
  <si>
    <t>Doprava dodávek zhotovitele, dodávek objednatele nebo výzisku mechanizací přes 3,5 t objemnějšího kusového materiálu do 300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</si>
  <si>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-2103219606</t>
  </si>
  <si>
    <t>odvodňovací žlab s mříží</t>
  </si>
  <si>
    <t>3,520</t>
  </si>
  <si>
    <t>67</t>
  </si>
  <si>
    <t>9909000100</t>
  </si>
  <si>
    <t xml:space="preserve">Poplatek za uložení suti nebo hmot na oficiální skládku   Poznámka: V cenách jsou započteny náklady na uložení stavebního odpadu na oficiální skládku.</t>
  </si>
  <si>
    <t>-1694468726</t>
  </si>
  <si>
    <t>68</t>
  </si>
  <si>
    <t>9909000300</t>
  </si>
  <si>
    <t xml:space="preserve">Poplatek za likvidaci dřevěných kolejnicových podpor   Poznámka: V cenách jsou započteny náklady na uložení stavebního odpadu na oficiální skládku.</t>
  </si>
  <si>
    <t>940819549</t>
  </si>
  <si>
    <t>1894*0,097</t>
  </si>
  <si>
    <t>69</t>
  </si>
  <si>
    <t>9909000400</t>
  </si>
  <si>
    <t xml:space="preserve">Poplatek za likvidaci plastových součástí    Poznámka: V cenách jsou započteny náklady na uložení stavebního odpadu na oficiální skládku.</t>
  </si>
  <si>
    <t>524631495</t>
  </si>
  <si>
    <t>O2 - Přeprava strojů</t>
  </si>
  <si>
    <t>2 - Zakládání</t>
  </si>
  <si>
    <t xml:space="preserve">    VRN - Vedlejší rozpočtové náklady</t>
  </si>
  <si>
    <t>Zakládání</t>
  </si>
  <si>
    <t>9903100100</t>
  </si>
  <si>
    <t xml:space="preserve"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 </t>
  </si>
  <si>
    <t>439971116</t>
  </si>
  <si>
    <t>řezačka asfaltu</t>
  </si>
  <si>
    <t>vibrační deska</t>
  </si>
  <si>
    <t>válec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</si>
  <si>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</si>
  <si>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 </t>
  </si>
  <si>
    <t>-1371794998</t>
  </si>
  <si>
    <t>dvoucestný bagr</t>
  </si>
  <si>
    <t>dvoucestná svářečka</t>
  </si>
  <si>
    <t>ASP</t>
  </si>
  <si>
    <t>DGS</t>
  </si>
  <si>
    <t>SSP</t>
  </si>
  <si>
    <t>strojní čistička</t>
  </si>
  <si>
    <t>SUM</t>
  </si>
  <si>
    <t>loko traktor</t>
  </si>
  <si>
    <t>O3 - VRN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</si>
  <si>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</si>
  <si>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</si>
  <si>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</si>
  <si>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</si>
  <si>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</si>
  <si>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</si>
  <si>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011403000</t>
  </si>
  <si>
    <t>Průzkum výskytu nebezpečných látek bez rozlišení</t>
  </si>
  <si>
    <t>CS ÚRS 2018 01</t>
  </si>
  <si>
    <t>1024</t>
  </si>
  <si>
    <t>218142678</t>
  </si>
  <si>
    <t>013002000</t>
  </si>
  <si>
    <t>Projektové práce</t>
  </si>
  <si>
    <t>-1659090860</t>
  </si>
  <si>
    <t>návrh BK, schválení BK, provedení BK</t>
  </si>
  <si>
    <t>geodetické zaměření před provedení prací</t>
  </si>
  <si>
    <t>VRN3</t>
  </si>
  <si>
    <t>Zařízení staveniště</t>
  </si>
  <si>
    <t>030001000</t>
  </si>
  <si>
    <t>-1593203033</t>
  </si>
  <si>
    <t>zabezpečení staveniště</t>
  </si>
  <si>
    <t>VRN4</t>
  </si>
  <si>
    <t>Inženýrská činnost</t>
  </si>
  <si>
    <t>040001000</t>
  </si>
  <si>
    <t>hod</t>
  </si>
  <si>
    <t>780160464</t>
  </si>
  <si>
    <t>vytyčení sítí</t>
  </si>
  <si>
    <t>VRN7</t>
  </si>
  <si>
    <t>Provozní vlivy</t>
  </si>
  <si>
    <t>072002000</t>
  </si>
  <si>
    <t>Silniční provoz</t>
  </si>
  <si>
    <t>1902210730</t>
  </si>
  <si>
    <t>výluka silničního provozu se zajištěním objízdné trasy P3041; P3042</t>
  </si>
  <si>
    <t>O4 - DSPS</t>
  </si>
  <si>
    <t>-1495522708</t>
  </si>
  <si>
    <t>geodetické zaměření po provedení prací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</si>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</sst>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10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left" vertical="center"/>
    </xf>
    <xf numFmtId="0" fontId="10" fillId="0" borderId="24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  <protection locked="0"/>
    </xf>
    <xf numFmtId="4" fontId="10" fillId="0" borderId="24" xfId="0" applyNumberFormat="1" applyFont="1" applyBorder="1" applyAlignment="1" applyProtection="1">
      <alignment vertical="center"/>
    </xf>
    <xf numFmtId="0" fontId="10" fillId="0" borderId="6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33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35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36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37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38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39</v>
      </c>
      <c r="E26" s="53"/>
      <c r="F26" s="54" t="s">
        <v>40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41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42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43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44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45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46</v>
      </c>
      <c r="U32" s="60"/>
      <c r="V32" s="60"/>
      <c r="W32" s="60"/>
      <c r="X32" s="62" t="s">
        <v>47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48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301-1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Oprava TK koleje Mšeno - Ml.Boleslav - oprava TK Mšeno - Skalsko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23. 7. 2018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32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49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30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50</v>
      </c>
      <c r="D49" s="96"/>
      <c r="E49" s="96"/>
      <c r="F49" s="96"/>
      <c r="G49" s="96"/>
      <c r="H49" s="97"/>
      <c r="I49" s="98" t="s">
        <v>51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52</v>
      </c>
      <c r="AH49" s="96"/>
      <c r="AI49" s="96"/>
      <c r="AJ49" s="96"/>
      <c r="AK49" s="96"/>
      <c r="AL49" s="96"/>
      <c r="AM49" s="96"/>
      <c r="AN49" s="98" t="s">
        <v>53</v>
      </c>
      <c r="AO49" s="96"/>
      <c r="AP49" s="96"/>
      <c r="AQ49" s="100" t="s">
        <v>54</v>
      </c>
      <c r="AR49" s="71"/>
      <c r="AS49" s="101" t="s">
        <v>55</v>
      </c>
      <c r="AT49" s="102" t="s">
        <v>56</v>
      </c>
      <c r="AU49" s="102" t="s">
        <v>57</v>
      </c>
      <c r="AV49" s="102" t="s">
        <v>58</v>
      </c>
      <c r="AW49" s="102" t="s">
        <v>59</v>
      </c>
      <c r="AX49" s="102" t="s">
        <v>60</v>
      </c>
      <c r="AY49" s="102" t="s">
        <v>61</v>
      </c>
      <c r="AZ49" s="102" t="s">
        <v>62</v>
      </c>
      <c r="BA49" s="102" t="s">
        <v>63</v>
      </c>
      <c r="BB49" s="102" t="s">
        <v>64</v>
      </c>
      <c r="BC49" s="102" t="s">
        <v>65</v>
      </c>
      <c r="BD49" s="103" t="s">
        <v>66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67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ROUND(SUM(AG52:AG55),2)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ROUND(SUM(AS52:AS55),2)</f>
        <v>0</v>
      </c>
      <c r="AT51" s="113">
        <f>ROUND(SUM(AV51:AW51),2)</f>
        <v>0</v>
      </c>
      <c r="AU51" s="114">
        <f>ROUND(SUM(AU52:AU55),5)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ROUND(SUM(AZ52:AZ55),2)</f>
        <v>0</v>
      </c>
      <c r="BA51" s="113">
        <f>ROUND(SUM(BA52:BA55),2)</f>
        <v>0</v>
      </c>
      <c r="BB51" s="113">
        <f>ROUND(SUM(BB52:BB55),2)</f>
        <v>0</v>
      </c>
      <c r="BC51" s="113">
        <f>ROUND(SUM(BC52:BC55),2)</f>
        <v>0</v>
      </c>
      <c r="BD51" s="115">
        <f>ROUND(SUM(BD52:BD55),2)</f>
        <v>0</v>
      </c>
      <c r="BS51" s="116" t="s">
        <v>68</v>
      </c>
      <c r="BT51" s="116" t="s">
        <v>69</v>
      </c>
      <c r="BU51" s="117" t="s">
        <v>70</v>
      </c>
      <c r="BV51" s="116" t="s">
        <v>71</v>
      </c>
      <c r="BW51" s="116" t="s">
        <v>7</v>
      </c>
      <c r="BX51" s="116" t="s">
        <v>72</v>
      </c>
      <c r="CL51" s="116" t="s">
        <v>21</v>
      </c>
    </row>
    <row r="52" s="5" customFormat="1" ht="16.5" customHeight="1">
      <c r="A52" s="118" t="s">
        <v>73</v>
      </c>
      <c r="B52" s="119"/>
      <c r="C52" s="120"/>
      <c r="D52" s="121" t="s">
        <v>74</v>
      </c>
      <c r="E52" s="121"/>
      <c r="F52" s="121"/>
      <c r="G52" s="121"/>
      <c r="H52" s="121"/>
      <c r="I52" s="122"/>
      <c r="J52" s="121" t="s">
        <v>75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'O1 - Mšeno - Skalsko'!J27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76</v>
      </c>
      <c r="AR52" s="125"/>
      <c r="AS52" s="126">
        <v>0</v>
      </c>
      <c r="AT52" s="127">
        <f>ROUND(SUM(AV52:AW52),2)</f>
        <v>0</v>
      </c>
      <c r="AU52" s="128">
        <f>'O1 - Mšeno - Skalsko'!P80</f>
        <v>0</v>
      </c>
      <c r="AV52" s="127">
        <f>'O1 - Mšeno - Skalsko'!J30</f>
        <v>0</v>
      </c>
      <c r="AW52" s="127">
        <f>'O1 - Mšeno - Skalsko'!J31</f>
        <v>0</v>
      </c>
      <c r="AX52" s="127">
        <f>'O1 - Mšeno - Skalsko'!J32</f>
        <v>0</v>
      </c>
      <c r="AY52" s="127">
        <f>'O1 - Mšeno - Skalsko'!J33</f>
        <v>0</v>
      </c>
      <c r="AZ52" s="127">
        <f>'O1 - Mšeno - Skalsko'!F30</f>
        <v>0</v>
      </c>
      <c r="BA52" s="127">
        <f>'O1 - Mšeno - Skalsko'!F31</f>
        <v>0</v>
      </c>
      <c r="BB52" s="127">
        <f>'O1 - Mšeno - Skalsko'!F32</f>
        <v>0</v>
      </c>
      <c r="BC52" s="127">
        <f>'O1 - Mšeno - Skalsko'!F33</f>
        <v>0</v>
      </c>
      <c r="BD52" s="129">
        <f>'O1 - Mšeno - Skalsko'!F34</f>
        <v>0</v>
      </c>
      <c r="BT52" s="130" t="s">
        <v>77</v>
      </c>
      <c r="BV52" s="130" t="s">
        <v>71</v>
      </c>
      <c r="BW52" s="130" t="s">
        <v>78</v>
      </c>
      <c r="BX52" s="130" t="s">
        <v>7</v>
      </c>
      <c r="CL52" s="130" t="s">
        <v>21</v>
      </c>
      <c r="CM52" s="130" t="s">
        <v>79</v>
      </c>
    </row>
    <row r="53" s="5" customFormat="1" ht="16.5" customHeight="1">
      <c r="A53" s="118" t="s">
        <v>73</v>
      </c>
      <c r="B53" s="119"/>
      <c r="C53" s="120"/>
      <c r="D53" s="121" t="s">
        <v>80</v>
      </c>
      <c r="E53" s="121"/>
      <c r="F53" s="121"/>
      <c r="G53" s="121"/>
      <c r="H53" s="121"/>
      <c r="I53" s="122"/>
      <c r="J53" s="121" t="s">
        <v>81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'O2 - Přeprava strojů'!J27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76</v>
      </c>
      <c r="AR53" s="125"/>
      <c r="AS53" s="126">
        <v>0</v>
      </c>
      <c r="AT53" s="127">
        <f>ROUND(SUM(AV53:AW53),2)</f>
        <v>0</v>
      </c>
      <c r="AU53" s="128">
        <f>'O2 - Přeprava strojů'!P78</f>
        <v>0</v>
      </c>
      <c r="AV53" s="127">
        <f>'O2 - Přeprava strojů'!J30</f>
        <v>0</v>
      </c>
      <c r="AW53" s="127">
        <f>'O2 - Přeprava strojů'!J31</f>
        <v>0</v>
      </c>
      <c r="AX53" s="127">
        <f>'O2 - Přeprava strojů'!J32</f>
        <v>0</v>
      </c>
      <c r="AY53" s="127">
        <f>'O2 - Přeprava strojů'!J33</f>
        <v>0</v>
      </c>
      <c r="AZ53" s="127">
        <f>'O2 - Přeprava strojů'!F30</f>
        <v>0</v>
      </c>
      <c r="BA53" s="127">
        <f>'O2 - Přeprava strojů'!F31</f>
        <v>0</v>
      </c>
      <c r="BB53" s="127">
        <f>'O2 - Přeprava strojů'!F32</f>
        <v>0</v>
      </c>
      <c r="BC53" s="127">
        <f>'O2 - Přeprava strojů'!F33</f>
        <v>0</v>
      </c>
      <c r="BD53" s="129">
        <f>'O2 - Přeprava strojů'!F34</f>
        <v>0</v>
      </c>
      <c r="BT53" s="130" t="s">
        <v>77</v>
      </c>
      <c r="BV53" s="130" t="s">
        <v>71</v>
      </c>
      <c r="BW53" s="130" t="s">
        <v>82</v>
      </c>
      <c r="BX53" s="130" t="s">
        <v>7</v>
      </c>
      <c r="CL53" s="130" t="s">
        <v>21</v>
      </c>
      <c r="CM53" s="130" t="s">
        <v>79</v>
      </c>
    </row>
    <row r="54" s="5" customFormat="1" ht="16.5" customHeight="1">
      <c r="A54" s="118" t="s">
        <v>73</v>
      </c>
      <c r="B54" s="119"/>
      <c r="C54" s="120"/>
      <c r="D54" s="121" t="s">
        <v>83</v>
      </c>
      <c r="E54" s="121"/>
      <c r="F54" s="121"/>
      <c r="G54" s="121"/>
      <c r="H54" s="121"/>
      <c r="I54" s="122"/>
      <c r="J54" s="121" t="s">
        <v>84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'O3 - VRN'!J27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76</v>
      </c>
      <c r="AR54" s="125"/>
      <c r="AS54" s="126">
        <v>0</v>
      </c>
      <c r="AT54" s="127">
        <f>ROUND(SUM(AV54:AW54),2)</f>
        <v>0</v>
      </c>
      <c r="AU54" s="128">
        <f>'O3 - VRN'!P81</f>
        <v>0</v>
      </c>
      <c r="AV54" s="127">
        <f>'O3 - VRN'!J30</f>
        <v>0</v>
      </c>
      <c r="AW54" s="127">
        <f>'O3 - VRN'!J31</f>
        <v>0</v>
      </c>
      <c r="AX54" s="127">
        <f>'O3 - VRN'!J32</f>
        <v>0</v>
      </c>
      <c r="AY54" s="127">
        <f>'O3 - VRN'!J33</f>
        <v>0</v>
      </c>
      <c r="AZ54" s="127">
        <f>'O3 - VRN'!F30</f>
        <v>0</v>
      </c>
      <c r="BA54" s="127">
        <f>'O3 - VRN'!F31</f>
        <v>0</v>
      </c>
      <c r="BB54" s="127">
        <f>'O3 - VRN'!F32</f>
        <v>0</v>
      </c>
      <c r="BC54" s="127">
        <f>'O3 - VRN'!F33</f>
        <v>0</v>
      </c>
      <c r="BD54" s="129">
        <f>'O3 - VRN'!F34</f>
        <v>0</v>
      </c>
      <c r="BT54" s="130" t="s">
        <v>77</v>
      </c>
      <c r="BV54" s="130" t="s">
        <v>71</v>
      </c>
      <c r="BW54" s="130" t="s">
        <v>85</v>
      </c>
      <c r="BX54" s="130" t="s">
        <v>7</v>
      </c>
      <c r="CL54" s="130" t="s">
        <v>21</v>
      </c>
      <c r="CM54" s="130" t="s">
        <v>79</v>
      </c>
    </row>
    <row r="55" s="5" customFormat="1" ht="16.5" customHeight="1">
      <c r="A55" s="118" t="s">
        <v>73</v>
      </c>
      <c r="B55" s="119"/>
      <c r="C55" s="120"/>
      <c r="D55" s="121" t="s">
        <v>86</v>
      </c>
      <c r="E55" s="121"/>
      <c r="F55" s="121"/>
      <c r="G55" s="121"/>
      <c r="H55" s="121"/>
      <c r="I55" s="122"/>
      <c r="J55" s="121" t="s">
        <v>87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'O4 - DSPS'!J27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76</v>
      </c>
      <c r="AR55" s="125"/>
      <c r="AS55" s="131">
        <v>0</v>
      </c>
      <c r="AT55" s="132">
        <f>ROUND(SUM(AV55:AW55),2)</f>
        <v>0</v>
      </c>
      <c r="AU55" s="133">
        <f>'O4 - DSPS'!P78</f>
        <v>0</v>
      </c>
      <c r="AV55" s="132">
        <f>'O4 - DSPS'!J30</f>
        <v>0</v>
      </c>
      <c r="AW55" s="132">
        <f>'O4 - DSPS'!J31</f>
        <v>0</v>
      </c>
      <c r="AX55" s="132">
        <f>'O4 - DSPS'!J32</f>
        <v>0</v>
      </c>
      <c r="AY55" s="132">
        <f>'O4 - DSPS'!J33</f>
        <v>0</v>
      </c>
      <c r="AZ55" s="132">
        <f>'O4 - DSPS'!F30</f>
        <v>0</v>
      </c>
      <c r="BA55" s="132">
        <f>'O4 - DSPS'!F31</f>
        <v>0</v>
      </c>
      <c r="BB55" s="132">
        <f>'O4 - DSPS'!F32</f>
        <v>0</v>
      </c>
      <c r="BC55" s="132">
        <f>'O4 - DSPS'!F33</f>
        <v>0</v>
      </c>
      <c r="BD55" s="134">
        <f>'O4 - DSPS'!F34</f>
        <v>0</v>
      </c>
      <c r="BT55" s="130" t="s">
        <v>77</v>
      </c>
      <c r="BV55" s="130" t="s">
        <v>71</v>
      </c>
      <c r="BW55" s="130" t="s">
        <v>88</v>
      </c>
      <c r="BX55" s="130" t="s">
        <v>7</v>
      </c>
      <c r="CL55" s="130" t="s">
        <v>21</v>
      </c>
      <c r="CM55" s="130" t="s">
        <v>79</v>
      </c>
    </row>
    <row r="56" s="1" customFormat="1" ht="30" customHeight="1">
      <c r="B56" s="45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1"/>
    </row>
    <row r="57" s="1" customFormat="1" ht="6.96" customHeight="1">
      <c r="B57" s="66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71"/>
    </row>
  </sheetData>
  <sheetProtection sheet="1" formatColumns="0" formatRows="0" objects="1" scenarios="1" spinCount="100000" saltValue="hJdUGuRrxwM9/NRaFWLYgNTVXWPl/k/obnLT0bq4mytCfk3byL/3bMdanEBK/moDNgf2sscmEq+x7g6T1zw4cg==" hashValue="mBH6NRS2FL9y/x++JcPrYXiWzwwefyP0EWNO0gaLDOr8D3FmEJRZcKdpQG+gARuYmmIukRk4zAaOrX+A/mOK+w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O1 - Mšeno - Skalsko'!C2" display="/"/>
    <hyperlink ref="A53" location="'O2 - Přeprava strojů'!C2" display="/"/>
    <hyperlink ref="A54" location="'O3 - VRN'!C2" display="/"/>
    <hyperlink ref="A55" location="'O4 - DSPS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89</v>
      </c>
      <c r="G1" s="138" t="s">
        <v>90</v>
      </c>
      <c r="H1" s="138"/>
      <c r="I1" s="139"/>
      <c r="J1" s="138" t="s">
        <v>91</v>
      </c>
      <c r="K1" s="137" t="s">
        <v>92</v>
      </c>
      <c r="L1" s="138" t="s">
        <v>93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Oprava TK koleje Mšeno - Ml.Boleslav - oprava TK Mšeno - Skalsko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23. 7. 2018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ROUND(SUM(BE80:BE469), 2)</f>
        <v>0</v>
      </c>
      <c r="G30" s="46"/>
      <c r="H30" s="46"/>
      <c r="I30" s="157">
        <v>0.20999999999999999</v>
      </c>
      <c r="J30" s="156">
        <f>ROUND(ROUND((SUM(BE80:BE469)),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ROUND(SUM(BF80:BF469), 2)</f>
        <v>0</v>
      </c>
      <c r="G31" s="46"/>
      <c r="H31" s="46"/>
      <c r="I31" s="157">
        <v>0.14999999999999999</v>
      </c>
      <c r="J31" s="156">
        <f>ROUND(ROUND((SUM(BF80:BF469)),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ROUND(SUM(BG80:BG469),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ROUND(SUM(BH80:BH469),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ROUND(SUM(BI80:BI469),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Oprava TK koleje Mšeno - Ml.Boleslav - oprava TK Mšeno - Skalsko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O1 - Mšeno - Skalsko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23. 7. 2018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98</v>
      </c>
      <c r="D54" s="158"/>
      <c r="E54" s="158"/>
      <c r="F54" s="158"/>
      <c r="G54" s="158"/>
      <c r="H54" s="158"/>
      <c r="I54" s="172"/>
      <c r="J54" s="173" t="s">
        <v>99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100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101</v>
      </c>
    </row>
    <row r="57" s="7" customFormat="1" ht="24.96" customHeight="1">
      <c r="B57" s="176"/>
      <c r="C57" s="177"/>
      <c r="D57" s="178" t="s">
        <v>102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7" customFormat="1" ht="24.96" customHeight="1">
      <c r="B58" s="176"/>
      <c r="C58" s="177"/>
      <c r="D58" s="178" t="s">
        <v>103</v>
      </c>
      <c r="E58" s="179"/>
      <c r="F58" s="179"/>
      <c r="G58" s="179"/>
      <c r="H58" s="179"/>
      <c r="I58" s="180"/>
      <c r="J58" s="181">
        <f>J148</f>
        <v>0</v>
      </c>
      <c r="K58" s="182"/>
    </row>
    <row r="59" s="7" customFormat="1" ht="24.96" customHeight="1">
      <c r="B59" s="176"/>
      <c r="C59" s="177"/>
      <c r="D59" s="178" t="s">
        <v>104</v>
      </c>
      <c r="E59" s="179"/>
      <c r="F59" s="179"/>
      <c r="G59" s="179"/>
      <c r="H59" s="179"/>
      <c r="I59" s="180"/>
      <c r="J59" s="181">
        <f>J216</f>
        <v>0</v>
      </c>
      <c r="K59" s="182"/>
    </row>
    <row r="60" s="7" customFormat="1" ht="24.96" customHeight="1">
      <c r="B60" s="176"/>
      <c r="C60" s="177"/>
      <c r="D60" s="178" t="s">
        <v>105</v>
      </c>
      <c r="E60" s="179"/>
      <c r="F60" s="179"/>
      <c r="G60" s="179"/>
      <c r="H60" s="179"/>
      <c r="I60" s="180"/>
      <c r="J60" s="181">
        <f>J423</f>
        <v>0</v>
      </c>
      <c r="K60" s="182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106</v>
      </c>
      <c r="D67" s="73"/>
      <c r="E67" s="73"/>
      <c r="F67" s="73"/>
      <c r="G67" s="73"/>
      <c r="H67" s="73"/>
      <c r="I67" s="183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83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83"/>
      <c r="J69" s="73"/>
      <c r="K69" s="73"/>
      <c r="L69" s="71"/>
    </row>
    <row r="70" s="1" customFormat="1" ht="16.5" customHeight="1">
      <c r="B70" s="45"/>
      <c r="C70" s="73"/>
      <c r="D70" s="73"/>
      <c r="E70" s="184" t="str">
        <f>E7</f>
        <v>Oprava TK koleje Mšeno - Ml.Boleslav - oprava TK Mšeno - Skalsko</v>
      </c>
      <c r="F70" s="75"/>
      <c r="G70" s="75"/>
      <c r="H70" s="75"/>
      <c r="I70" s="183"/>
      <c r="J70" s="73"/>
      <c r="K70" s="73"/>
      <c r="L70" s="71"/>
    </row>
    <row r="71" s="1" customFormat="1" ht="14.4" customHeight="1">
      <c r="B71" s="45"/>
      <c r="C71" s="75" t="s">
        <v>95</v>
      </c>
      <c r="D71" s="73"/>
      <c r="E71" s="73"/>
      <c r="F71" s="73"/>
      <c r="G71" s="73"/>
      <c r="H71" s="73"/>
      <c r="I71" s="183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O1 - Mšeno - Skalsko</v>
      </c>
      <c r="F72" s="73"/>
      <c r="G72" s="73"/>
      <c r="H72" s="73"/>
      <c r="I72" s="183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83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85" t="str">
        <f>F12</f>
        <v xml:space="preserve"> </v>
      </c>
      <c r="G74" s="73"/>
      <c r="H74" s="73"/>
      <c r="I74" s="186" t="s">
        <v>25</v>
      </c>
      <c r="J74" s="84" t="str">
        <f>IF(J12="","",J12)</f>
        <v>23. 7. 2018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83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85" t="str">
        <f>E15</f>
        <v xml:space="preserve"> </v>
      </c>
      <c r="G76" s="73"/>
      <c r="H76" s="73"/>
      <c r="I76" s="186" t="s">
        <v>32</v>
      </c>
      <c r="J76" s="185" t="str">
        <f>E21</f>
        <v xml:space="preserve"> </v>
      </c>
      <c r="K76" s="73"/>
      <c r="L76" s="71"/>
    </row>
    <row r="77" s="1" customFormat="1" ht="14.4" customHeight="1">
      <c r="B77" s="45"/>
      <c r="C77" s="75" t="s">
        <v>30</v>
      </c>
      <c r="D77" s="73"/>
      <c r="E77" s="73"/>
      <c r="F77" s="185" t="str">
        <f>IF(E18="","",E18)</f>
        <v/>
      </c>
      <c r="G77" s="73"/>
      <c r="H77" s="73"/>
      <c r="I77" s="183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83"/>
      <c r="J78" s="73"/>
      <c r="K78" s="73"/>
      <c r="L78" s="71"/>
    </row>
    <row r="79" s="8" customFormat="1" ht="29.28" customHeight="1">
      <c r="B79" s="187"/>
      <c r="C79" s="188" t="s">
        <v>107</v>
      </c>
      <c r="D79" s="189" t="s">
        <v>54</v>
      </c>
      <c r="E79" s="189" t="s">
        <v>50</v>
      </c>
      <c r="F79" s="189" t="s">
        <v>108</v>
      </c>
      <c r="G79" s="189" t="s">
        <v>109</v>
      </c>
      <c r="H79" s="189" t="s">
        <v>110</v>
      </c>
      <c r="I79" s="190" t="s">
        <v>111</v>
      </c>
      <c r="J79" s="189" t="s">
        <v>99</v>
      </c>
      <c r="K79" s="191" t="s">
        <v>112</v>
      </c>
      <c r="L79" s="192"/>
      <c r="M79" s="101" t="s">
        <v>113</v>
      </c>
      <c r="N79" s="102" t="s">
        <v>39</v>
      </c>
      <c r="O79" s="102" t="s">
        <v>114</v>
      </c>
      <c r="P79" s="102" t="s">
        <v>115</v>
      </c>
      <c r="Q79" s="102" t="s">
        <v>116</v>
      </c>
      <c r="R79" s="102" t="s">
        <v>117</v>
      </c>
      <c r="S79" s="102" t="s">
        <v>118</v>
      </c>
      <c r="T79" s="103" t="s">
        <v>119</v>
      </c>
    </row>
    <row r="80" s="1" customFormat="1" ht="29.28" customHeight="1">
      <c r="B80" s="45"/>
      <c r="C80" s="107" t="s">
        <v>100</v>
      </c>
      <c r="D80" s="73"/>
      <c r="E80" s="73"/>
      <c r="F80" s="73"/>
      <c r="G80" s="73"/>
      <c r="H80" s="73"/>
      <c r="I80" s="183"/>
      <c r="J80" s="193">
        <f>BK80</f>
        <v>0</v>
      </c>
      <c r="K80" s="73"/>
      <c r="L80" s="71"/>
      <c r="M80" s="104"/>
      <c r="N80" s="105"/>
      <c r="O80" s="105"/>
      <c r="P80" s="194">
        <f>P81+P148+P216+P423</f>
        <v>0</v>
      </c>
      <c r="Q80" s="105"/>
      <c r="R80" s="194">
        <f>R81+R148+R216+R423</f>
        <v>3148.5410900000002</v>
      </c>
      <c r="S80" s="105"/>
      <c r="T80" s="195">
        <f>T81+T148+T216+T423</f>
        <v>0</v>
      </c>
      <c r="AT80" s="23" t="s">
        <v>68</v>
      </c>
      <c r="AU80" s="23" t="s">
        <v>101</v>
      </c>
      <c r="BK80" s="196">
        <f>BK81+BK148+BK216+BK423</f>
        <v>0</v>
      </c>
    </row>
    <row r="81" s="9" customFormat="1" ht="37.44" customHeight="1">
      <c r="B81" s="197"/>
      <c r="C81" s="198"/>
      <c r="D81" s="199" t="s">
        <v>68</v>
      </c>
      <c r="E81" s="200" t="s">
        <v>120</v>
      </c>
      <c r="F81" s="200" t="s">
        <v>121</v>
      </c>
      <c r="G81" s="198"/>
      <c r="H81" s="198"/>
      <c r="I81" s="201"/>
      <c r="J81" s="202">
        <f>BK81</f>
        <v>0</v>
      </c>
      <c r="K81" s="198"/>
      <c r="L81" s="203"/>
      <c r="M81" s="204"/>
      <c r="N81" s="205"/>
      <c r="O81" s="205"/>
      <c r="P81" s="206">
        <f>SUM(P82:P147)</f>
        <v>0</v>
      </c>
      <c r="Q81" s="205"/>
      <c r="R81" s="206">
        <f>SUM(R82:R147)</f>
        <v>816.42721999999981</v>
      </c>
      <c r="S81" s="205"/>
      <c r="T81" s="207">
        <f>SUM(T82:T147)</f>
        <v>0</v>
      </c>
      <c r="AR81" s="208" t="s">
        <v>77</v>
      </c>
      <c r="AT81" s="209" t="s">
        <v>68</v>
      </c>
      <c r="AU81" s="209" t="s">
        <v>69</v>
      </c>
      <c r="AY81" s="208" t="s">
        <v>122</v>
      </c>
      <c r="BK81" s="210">
        <f>SUM(BK82:BK147)</f>
        <v>0</v>
      </c>
    </row>
    <row r="82" s="1" customFormat="1" ht="16.5" customHeight="1">
      <c r="B82" s="45"/>
      <c r="C82" s="211" t="s">
        <v>77</v>
      </c>
      <c r="D82" s="211" t="s">
        <v>123</v>
      </c>
      <c r="E82" s="212" t="s">
        <v>124</v>
      </c>
      <c r="F82" s="213" t="s">
        <v>125</v>
      </c>
      <c r="G82" s="214" t="s">
        <v>126</v>
      </c>
      <c r="H82" s="215">
        <v>1968</v>
      </c>
      <c r="I82" s="216"/>
      <c r="J82" s="217">
        <f>ROUND(I82*H82,2)</f>
        <v>0</v>
      </c>
      <c r="K82" s="213" t="s">
        <v>127</v>
      </c>
      <c r="L82" s="218"/>
      <c r="M82" s="219" t="s">
        <v>21</v>
      </c>
      <c r="N82" s="220" t="s">
        <v>40</v>
      </c>
      <c r="O82" s="46"/>
      <c r="P82" s="221">
        <f>O82*H82</f>
        <v>0</v>
      </c>
      <c r="Q82" s="221">
        <v>0.28999999999999998</v>
      </c>
      <c r="R82" s="221">
        <f>Q82*H82</f>
        <v>570.71999999999991</v>
      </c>
      <c r="S82" s="221">
        <v>0</v>
      </c>
      <c r="T82" s="222">
        <f>S82*H82</f>
        <v>0</v>
      </c>
      <c r="AR82" s="23" t="s">
        <v>128</v>
      </c>
      <c r="AT82" s="23" t="s">
        <v>123</v>
      </c>
      <c r="AU82" s="23" t="s">
        <v>77</v>
      </c>
      <c r="AY82" s="23" t="s">
        <v>122</v>
      </c>
      <c r="BE82" s="223">
        <f>IF(N82="základní",J82,0)</f>
        <v>0</v>
      </c>
      <c r="BF82" s="223">
        <f>IF(N82="snížená",J82,0)</f>
        <v>0</v>
      </c>
      <c r="BG82" s="223">
        <f>IF(N82="zákl. přenesená",J82,0)</f>
        <v>0</v>
      </c>
      <c r="BH82" s="223">
        <f>IF(N82="sníž. přenesená",J82,0)</f>
        <v>0</v>
      </c>
      <c r="BI82" s="223">
        <f>IF(N82="nulová",J82,0)</f>
        <v>0</v>
      </c>
      <c r="BJ82" s="23" t="s">
        <v>77</v>
      </c>
      <c r="BK82" s="223">
        <f>ROUND(I82*H82,2)</f>
        <v>0</v>
      </c>
      <c r="BL82" s="23" t="s">
        <v>129</v>
      </c>
      <c r="BM82" s="23" t="s">
        <v>130</v>
      </c>
    </row>
    <row r="83" s="10" customFormat="1">
      <c r="B83" s="224"/>
      <c r="C83" s="225"/>
      <c r="D83" s="226" t="s">
        <v>131</v>
      </c>
      <c r="E83" s="227" t="s">
        <v>21</v>
      </c>
      <c r="F83" s="228" t="s">
        <v>132</v>
      </c>
      <c r="G83" s="225"/>
      <c r="H83" s="229">
        <v>1901.52</v>
      </c>
      <c r="I83" s="230"/>
      <c r="J83" s="225"/>
      <c r="K83" s="225"/>
      <c r="L83" s="231"/>
      <c r="M83" s="232"/>
      <c r="N83" s="233"/>
      <c r="O83" s="233"/>
      <c r="P83" s="233"/>
      <c r="Q83" s="233"/>
      <c r="R83" s="233"/>
      <c r="S83" s="233"/>
      <c r="T83" s="234"/>
      <c r="AT83" s="235" t="s">
        <v>131</v>
      </c>
      <c r="AU83" s="235" t="s">
        <v>77</v>
      </c>
      <c r="AV83" s="10" t="s">
        <v>79</v>
      </c>
      <c r="AW83" s="10" t="s">
        <v>33</v>
      </c>
      <c r="AX83" s="10" t="s">
        <v>69</v>
      </c>
      <c r="AY83" s="235" t="s">
        <v>122</v>
      </c>
    </row>
    <row r="84" s="10" customFormat="1">
      <c r="B84" s="224"/>
      <c r="C84" s="225"/>
      <c r="D84" s="226" t="s">
        <v>131</v>
      </c>
      <c r="E84" s="227" t="s">
        <v>21</v>
      </c>
      <c r="F84" s="228" t="s">
        <v>133</v>
      </c>
      <c r="G84" s="225"/>
      <c r="H84" s="229">
        <v>0.47999999999999998</v>
      </c>
      <c r="I84" s="230"/>
      <c r="J84" s="225"/>
      <c r="K84" s="225"/>
      <c r="L84" s="231"/>
      <c r="M84" s="232"/>
      <c r="N84" s="233"/>
      <c r="O84" s="233"/>
      <c r="P84" s="233"/>
      <c r="Q84" s="233"/>
      <c r="R84" s="233"/>
      <c r="S84" s="233"/>
      <c r="T84" s="234"/>
      <c r="AT84" s="235" t="s">
        <v>131</v>
      </c>
      <c r="AU84" s="235" t="s">
        <v>77</v>
      </c>
      <c r="AV84" s="10" t="s">
        <v>79</v>
      </c>
      <c r="AW84" s="10" t="s">
        <v>33</v>
      </c>
      <c r="AX84" s="10" t="s">
        <v>69</v>
      </c>
      <c r="AY84" s="235" t="s">
        <v>122</v>
      </c>
    </row>
    <row r="85" s="10" customFormat="1">
      <c r="B85" s="224"/>
      <c r="C85" s="225"/>
      <c r="D85" s="226" t="s">
        <v>131</v>
      </c>
      <c r="E85" s="227" t="s">
        <v>21</v>
      </c>
      <c r="F85" s="228" t="s">
        <v>134</v>
      </c>
      <c r="G85" s="225"/>
      <c r="H85" s="229">
        <v>-160</v>
      </c>
      <c r="I85" s="230"/>
      <c r="J85" s="225"/>
      <c r="K85" s="225"/>
      <c r="L85" s="231"/>
      <c r="M85" s="232"/>
      <c r="N85" s="233"/>
      <c r="O85" s="233"/>
      <c r="P85" s="233"/>
      <c r="Q85" s="233"/>
      <c r="R85" s="233"/>
      <c r="S85" s="233"/>
      <c r="T85" s="234"/>
      <c r="AT85" s="235" t="s">
        <v>131</v>
      </c>
      <c r="AU85" s="235" t="s">
        <v>77</v>
      </c>
      <c r="AV85" s="10" t="s">
        <v>79</v>
      </c>
      <c r="AW85" s="10" t="s">
        <v>33</v>
      </c>
      <c r="AX85" s="10" t="s">
        <v>69</v>
      </c>
      <c r="AY85" s="235" t="s">
        <v>122</v>
      </c>
    </row>
    <row r="86" s="11" customFormat="1">
      <c r="B86" s="236"/>
      <c r="C86" s="237"/>
      <c r="D86" s="226" t="s">
        <v>131</v>
      </c>
      <c r="E86" s="238" t="s">
        <v>21</v>
      </c>
      <c r="F86" s="239" t="s">
        <v>135</v>
      </c>
      <c r="G86" s="237"/>
      <c r="H86" s="238" t="s">
        <v>21</v>
      </c>
      <c r="I86" s="240"/>
      <c r="J86" s="237"/>
      <c r="K86" s="237"/>
      <c r="L86" s="241"/>
      <c r="M86" s="242"/>
      <c r="N86" s="243"/>
      <c r="O86" s="243"/>
      <c r="P86" s="243"/>
      <c r="Q86" s="243"/>
      <c r="R86" s="243"/>
      <c r="S86" s="243"/>
      <c r="T86" s="244"/>
      <c r="AT86" s="245" t="s">
        <v>131</v>
      </c>
      <c r="AU86" s="245" t="s">
        <v>77</v>
      </c>
      <c r="AV86" s="11" t="s">
        <v>77</v>
      </c>
      <c r="AW86" s="11" t="s">
        <v>33</v>
      </c>
      <c r="AX86" s="11" t="s">
        <v>69</v>
      </c>
      <c r="AY86" s="245" t="s">
        <v>122</v>
      </c>
    </row>
    <row r="87" s="10" customFormat="1">
      <c r="B87" s="224"/>
      <c r="C87" s="225"/>
      <c r="D87" s="226" t="s">
        <v>131</v>
      </c>
      <c r="E87" s="227" t="s">
        <v>21</v>
      </c>
      <c r="F87" s="228" t="s">
        <v>136</v>
      </c>
      <c r="G87" s="225"/>
      <c r="H87" s="229">
        <v>226</v>
      </c>
      <c r="I87" s="230"/>
      <c r="J87" s="225"/>
      <c r="K87" s="225"/>
      <c r="L87" s="231"/>
      <c r="M87" s="232"/>
      <c r="N87" s="233"/>
      <c r="O87" s="233"/>
      <c r="P87" s="233"/>
      <c r="Q87" s="233"/>
      <c r="R87" s="233"/>
      <c r="S87" s="233"/>
      <c r="T87" s="234"/>
      <c r="AT87" s="235" t="s">
        <v>131</v>
      </c>
      <c r="AU87" s="235" t="s">
        <v>77</v>
      </c>
      <c r="AV87" s="10" t="s">
        <v>79</v>
      </c>
      <c r="AW87" s="10" t="s">
        <v>33</v>
      </c>
      <c r="AX87" s="10" t="s">
        <v>69</v>
      </c>
      <c r="AY87" s="235" t="s">
        <v>122</v>
      </c>
    </row>
    <row r="88" s="12" customFormat="1">
      <c r="B88" s="246"/>
      <c r="C88" s="247"/>
      <c r="D88" s="226" t="s">
        <v>131</v>
      </c>
      <c r="E88" s="248" t="s">
        <v>21</v>
      </c>
      <c r="F88" s="249" t="s">
        <v>137</v>
      </c>
      <c r="G88" s="247"/>
      <c r="H88" s="250">
        <v>1968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AT88" s="256" t="s">
        <v>131</v>
      </c>
      <c r="AU88" s="256" t="s">
        <v>77</v>
      </c>
      <c r="AV88" s="12" t="s">
        <v>129</v>
      </c>
      <c r="AW88" s="12" t="s">
        <v>33</v>
      </c>
      <c r="AX88" s="12" t="s">
        <v>77</v>
      </c>
      <c r="AY88" s="256" t="s">
        <v>122</v>
      </c>
    </row>
    <row r="89" s="11" customFormat="1">
      <c r="B89" s="236"/>
      <c r="C89" s="237"/>
      <c r="D89" s="226" t="s">
        <v>131</v>
      </c>
      <c r="E89" s="238" t="s">
        <v>21</v>
      </c>
      <c r="F89" s="239" t="s">
        <v>138</v>
      </c>
      <c r="G89" s="237"/>
      <c r="H89" s="238" t="s">
        <v>21</v>
      </c>
      <c r="I89" s="240"/>
      <c r="J89" s="237"/>
      <c r="K89" s="237"/>
      <c r="L89" s="241"/>
      <c r="M89" s="242"/>
      <c r="N89" s="243"/>
      <c r="O89" s="243"/>
      <c r="P89" s="243"/>
      <c r="Q89" s="243"/>
      <c r="R89" s="243"/>
      <c r="S89" s="243"/>
      <c r="T89" s="244"/>
      <c r="AT89" s="245" t="s">
        <v>131</v>
      </c>
      <c r="AU89" s="245" t="s">
        <v>77</v>
      </c>
      <c r="AV89" s="11" t="s">
        <v>77</v>
      </c>
      <c r="AW89" s="11" t="s">
        <v>33</v>
      </c>
      <c r="AX89" s="11" t="s">
        <v>69</v>
      </c>
      <c r="AY89" s="245" t="s">
        <v>122</v>
      </c>
    </row>
    <row r="90" s="1" customFormat="1" ht="16.5" customHeight="1">
      <c r="B90" s="45"/>
      <c r="C90" s="211" t="s">
        <v>79</v>
      </c>
      <c r="D90" s="211" t="s">
        <v>123</v>
      </c>
      <c r="E90" s="212" t="s">
        <v>139</v>
      </c>
      <c r="F90" s="213" t="s">
        <v>140</v>
      </c>
      <c r="G90" s="214" t="s">
        <v>126</v>
      </c>
      <c r="H90" s="215">
        <v>26</v>
      </c>
      <c r="I90" s="216"/>
      <c r="J90" s="217">
        <f>ROUND(I90*H90,2)</f>
        <v>0</v>
      </c>
      <c r="K90" s="213" t="s">
        <v>127</v>
      </c>
      <c r="L90" s="218"/>
      <c r="M90" s="219" t="s">
        <v>21</v>
      </c>
      <c r="N90" s="220" t="s">
        <v>40</v>
      </c>
      <c r="O90" s="46"/>
      <c r="P90" s="221">
        <f>O90*H90</f>
        <v>0</v>
      </c>
      <c r="Q90" s="221">
        <v>0.29499999999999998</v>
      </c>
      <c r="R90" s="221">
        <f>Q90*H90</f>
        <v>7.6699999999999999</v>
      </c>
      <c r="S90" s="221">
        <v>0</v>
      </c>
      <c r="T90" s="222">
        <f>S90*H90</f>
        <v>0</v>
      </c>
      <c r="AR90" s="23" t="s">
        <v>128</v>
      </c>
      <c r="AT90" s="23" t="s">
        <v>123</v>
      </c>
      <c r="AU90" s="23" t="s">
        <v>77</v>
      </c>
      <c r="AY90" s="23" t="s">
        <v>122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23" t="s">
        <v>77</v>
      </c>
      <c r="BK90" s="223">
        <f>ROUND(I90*H90,2)</f>
        <v>0</v>
      </c>
      <c r="BL90" s="23" t="s">
        <v>129</v>
      </c>
      <c r="BM90" s="23" t="s">
        <v>141</v>
      </c>
    </row>
    <row r="91" s="11" customFormat="1">
      <c r="B91" s="236"/>
      <c r="C91" s="237"/>
      <c r="D91" s="226" t="s">
        <v>131</v>
      </c>
      <c r="E91" s="238" t="s">
        <v>21</v>
      </c>
      <c r="F91" s="239" t="s">
        <v>142</v>
      </c>
      <c r="G91" s="237"/>
      <c r="H91" s="238" t="s">
        <v>21</v>
      </c>
      <c r="I91" s="240"/>
      <c r="J91" s="237"/>
      <c r="K91" s="237"/>
      <c r="L91" s="241"/>
      <c r="M91" s="242"/>
      <c r="N91" s="243"/>
      <c r="O91" s="243"/>
      <c r="P91" s="243"/>
      <c r="Q91" s="243"/>
      <c r="R91" s="243"/>
      <c r="S91" s="243"/>
      <c r="T91" s="244"/>
      <c r="AT91" s="245" t="s">
        <v>131</v>
      </c>
      <c r="AU91" s="245" t="s">
        <v>77</v>
      </c>
      <c r="AV91" s="11" t="s">
        <v>77</v>
      </c>
      <c r="AW91" s="11" t="s">
        <v>33</v>
      </c>
      <c r="AX91" s="11" t="s">
        <v>69</v>
      </c>
      <c r="AY91" s="245" t="s">
        <v>122</v>
      </c>
    </row>
    <row r="92" s="10" customFormat="1">
      <c r="B92" s="224"/>
      <c r="C92" s="225"/>
      <c r="D92" s="226" t="s">
        <v>131</v>
      </c>
      <c r="E92" s="227" t="s">
        <v>21</v>
      </c>
      <c r="F92" s="228" t="s">
        <v>143</v>
      </c>
      <c r="G92" s="225"/>
      <c r="H92" s="229">
        <v>12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AT92" s="235" t="s">
        <v>131</v>
      </c>
      <c r="AU92" s="235" t="s">
        <v>77</v>
      </c>
      <c r="AV92" s="10" t="s">
        <v>79</v>
      </c>
      <c r="AW92" s="10" t="s">
        <v>33</v>
      </c>
      <c r="AX92" s="10" t="s">
        <v>69</v>
      </c>
      <c r="AY92" s="235" t="s">
        <v>122</v>
      </c>
    </row>
    <row r="93" s="11" customFormat="1">
      <c r="B93" s="236"/>
      <c r="C93" s="237"/>
      <c r="D93" s="226" t="s">
        <v>131</v>
      </c>
      <c r="E93" s="238" t="s">
        <v>21</v>
      </c>
      <c r="F93" s="239" t="s">
        <v>144</v>
      </c>
      <c r="G93" s="237"/>
      <c r="H93" s="238" t="s">
        <v>21</v>
      </c>
      <c r="I93" s="240"/>
      <c r="J93" s="237"/>
      <c r="K93" s="237"/>
      <c r="L93" s="241"/>
      <c r="M93" s="242"/>
      <c r="N93" s="243"/>
      <c r="O93" s="243"/>
      <c r="P93" s="243"/>
      <c r="Q93" s="243"/>
      <c r="R93" s="243"/>
      <c r="S93" s="243"/>
      <c r="T93" s="244"/>
      <c r="AT93" s="245" t="s">
        <v>131</v>
      </c>
      <c r="AU93" s="245" t="s">
        <v>77</v>
      </c>
      <c r="AV93" s="11" t="s">
        <v>77</v>
      </c>
      <c r="AW93" s="11" t="s">
        <v>33</v>
      </c>
      <c r="AX93" s="11" t="s">
        <v>69</v>
      </c>
      <c r="AY93" s="245" t="s">
        <v>122</v>
      </c>
    </row>
    <row r="94" s="10" customFormat="1">
      <c r="B94" s="224"/>
      <c r="C94" s="225"/>
      <c r="D94" s="226" t="s">
        <v>131</v>
      </c>
      <c r="E94" s="227" t="s">
        <v>21</v>
      </c>
      <c r="F94" s="228" t="s">
        <v>145</v>
      </c>
      <c r="G94" s="225"/>
      <c r="H94" s="229">
        <v>14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AT94" s="235" t="s">
        <v>131</v>
      </c>
      <c r="AU94" s="235" t="s">
        <v>77</v>
      </c>
      <c r="AV94" s="10" t="s">
        <v>79</v>
      </c>
      <c r="AW94" s="10" t="s">
        <v>33</v>
      </c>
      <c r="AX94" s="10" t="s">
        <v>69</v>
      </c>
      <c r="AY94" s="235" t="s">
        <v>122</v>
      </c>
    </row>
    <row r="95" s="12" customFormat="1">
      <c r="B95" s="246"/>
      <c r="C95" s="247"/>
      <c r="D95" s="226" t="s">
        <v>131</v>
      </c>
      <c r="E95" s="248" t="s">
        <v>21</v>
      </c>
      <c r="F95" s="249" t="s">
        <v>137</v>
      </c>
      <c r="G95" s="247"/>
      <c r="H95" s="250">
        <v>26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AT95" s="256" t="s">
        <v>131</v>
      </c>
      <c r="AU95" s="256" t="s">
        <v>77</v>
      </c>
      <c r="AV95" s="12" t="s">
        <v>129</v>
      </c>
      <c r="AW95" s="12" t="s">
        <v>33</v>
      </c>
      <c r="AX95" s="12" t="s">
        <v>77</v>
      </c>
      <c r="AY95" s="256" t="s">
        <v>122</v>
      </c>
    </row>
    <row r="96" s="11" customFormat="1">
      <c r="B96" s="236"/>
      <c r="C96" s="237"/>
      <c r="D96" s="226" t="s">
        <v>131</v>
      </c>
      <c r="E96" s="238" t="s">
        <v>21</v>
      </c>
      <c r="F96" s="239" t="s">
        <v>138</v>
      </c>
      <c r="G96" s="237"/>
      <c r="H96" s="238" t="s">
        <v>21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131</v>
      </c>
      <c r="AU96" s="245" t="s">
        <v>77</v>
      </c>
      <c r="AV96" s="11" t="s">
        <v>77</v>
      </c>
      <c r="AW96" s="11" t="s">
        <v>33</v>
      </c>
      <c r="AX96" s="11" t="s">
        <v>69</v>
      </c>
      <c r="AY96" s="245" t="s">
        <v>122</v>
      </c>
    </row>
    <row r="97" s="1" customFormat="1" ht="16.5" customHeight="1">
      <c r="B97" s="45"/>
      <c r="C97" s="211" t="s">
        <v>146</v>
      </c>
      <c r="D97" s="211" t="s">
        <v>123</v>
      </c>
      <c r="E97" s="212" t="s">
        <v>147</v>
      </c>
      <c r="F97" s="213" t="s">
        <v>148</v>
      </c>
      <c r="G97" s="214" t="s">
        <v>149</v>
      </c>
      <c r="H97" s="215">
        <v>4502</v>
      </c>
      <c r="I97" s="216"/>
      <c r="J97" s="217">
        <f>ROUND(I97*H97,2)</f>
        <v>0</v>
      </c>
      <c r="K97" s="213" t="s">
        <v>127</v>
      </c>
      <c r="L97" s="218"/>
      <c r="M97" s="219" t="s">
        <v>21</v>
      </c>
      <c r="N97" s="220" t="s">
        <v>40</v>
      </c>
      <c r="O97" s="46"/>
      <c r="P97" s="221">
        <f>O97*H97</f>
        <v>0</v>
      </c>
      <c r="Q97" s="221">
        <v>0.049390000000000003</v>
      </c>
      <c r="R97" s="221">
        <f>Q97*H97</f>
        <v>222.35378000000003</v>
      </c>
      <c r="S97" s="221">
        <v>0</v>
      </c>
      <c r="T97" s="222">
        <f>S97*H97</f>
        <v>0</v>
      </c>
      <c r="AR97" s="23" t="s">
        <v>128</v>
      </c>
      <c r="AT97" s="23" t="s">
        <v>123</v>
      </c>
      <c r="AU97" s="23" t="s">
        <v>77</v>
      </c>
      <c r="AY97" s="23" t="s">
        <v>122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23" t="s">
        <v>77</v>
      </c>
      <c r="BK97" s="223">
        <f>ROUND(I97*H97,2)</f>
        <v>0</v>
      </c>
      <c r="BL97" s="23" t="s">
        <v>129</v>
      </c>
      <c r="BM97" s="23" t="s">
        <v>150</v>
      </c>
    </row>
    <row r="98" s="11" customFormat="1">
      <c r="B98" s="236"/>
      <c r="C98" s="237"/>
      <c r="D98" s="226" t="s">
        <v>131</v>
      </c>
      <c r="E98" s="238" t="s">
        <v>21</v>
      </c>
      <c r="F98" s="239" t="s">
        <v>151</v>
      </c>
      <c r="G98" s="237"/>
      <c r="H98" s="238" t="s">
        <v>21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131</v>
      </c>
      <c r="AU98" s="245" t="s">
        <v>77</v>
      </c>
      <c r="AV98" s="11" t="s">
        <v>77</v>
      </c>
      <c r="AW98" s="11" t="s">
        <v>33</v>
      </c>
      <c r="AX98" s="11" t="s">
        <v>69</v>
      </c>
      <c r="AY98" s="245" t="s">
        <v>122</v>
      </c>
    </row>
    <row r="99" s="10" customFormat="1">
      <c r="B99" s="224"/>
      <c r="C99" s="225"/>
      <c r="D99" s="226" t="s">
        <v>131</v>
      </c>
      <c r="E99" s="227" t="s">
        <v>21</v>
      </c>
      <c r="F99" s="228" t="s">
        <v>152</v>
      </c>
      <c r="G99" s="225"/>
      <c r="H99" s="229">
        <v>74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AT99" s="235" t="s">
        <v>131</v>
      </c>
      <c r="AU99" s="235" t="s">
        <v>77</v>
      </c>
      <c r="AV99" s="10" t="s">
        <v>79</v>
      </c>
      <c r="AW99" s="10" t="s">
        <v>33</v>
      </c>
      <c r="AX99" s="10" t="s">
        <v>69</v>
      </c>
      <c r="AY99" s="235" t="s">
        <v>122</v>
      </c>
    </row>
    <row r="100" s="10" customFormat="1">
      <c r="B100" s="224"/>
      <c r="C100" s="225"/>
      <c r="D100" s="226" t="s">
        <v>131</v>
      </c>
      <c r="E100" s="227" t="s">
        <v>21</v>
      </c>
      <c r="F100" s="228" t="s">
        <v>153</v>
      </c>
      <c r="G100" s="225"/>
      <c r="H100" s="229">
        <v>6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AT100" s="235" t="s">
        <v>131</v>
      </c>
      <c r="AU100" s="235" t="s">
        <v>77</v>
      </c>
      <c r="AV100" s="10" t="s">
        <v>79</v>
      </c>
      <c r="AW100" s="10" t="s">
        <v>33</v>
      </c>
      <c r="AX100" s="10" t="s">
        <v>69</v>
      </c>
      <c r="AY100" s="235" t="s">
        <v>122</v>
      </c>
    </row>
    <row r="101" s="10" customFormat="1">
      <c r="B101" s="224"/>
      <c r="C101" s="225"/>
      <c r="D101" s="226" t="s">
        <v>131</v>
      </c>
      <c r="E101" s="227" t="s">
        <v>21</v>
      </c>
      <c r="F101" s="228" t="s">
        <v>154</v>
      </c>
      <c r="G101" s="225"/>
      <c r="H101" s="229">
        <v>652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AT101" s="235" t="s">
        <v>131</v>
      </c>
      <c r="AU101" s="235" t="s">
        <v>77</v>
      </c>
      <c r="AV101" s="10" t="s">
        <v>79</v>
      </c>
      <c r="AW101" s="10" t="s">
        <v>33</v>
      </c>
      <c r="AX101" s="10" t="s">
        <v>69</v>
      </c>
      <c r="AY101" s="235" t="s">
        <v>122</v>
      </c>
    </row>
    <row r="102" s="11" customFormat="1">
      <c r="B102" s="236"/>
      <c r="C102" s="237"/>
      <c r="D102" s="226" t="s">
        <v>131</v>
      </c>
      <c r="E102" s="238" t="s">
        <v>21</v>
      </c>
      <c r="F102" s="239" t="s">
        <v>155</v>
      </c>
      <c r="G102" s="237"/>
      <c r="H102" s="238" t="s">
        <v>21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131</v>
      </c>
      <c r="AU102" s="245" t="s">
        <v>77</v>
      </c>
      <c r="AV102" s="11" t="s">
        <v>77</v>
      </c>
      <c r="AW102" s="11" t="s">
        <v>33</v>
      </c>
      <c r="AX102" s="11" t="s">
        <v>69</v>
      </c>
      <c r="AY102" s="245" t="s">
        <v>122</v>
      </c>
    </row>
    <row r="103" s="10" customFormat="1">
      <c r="B103" s="224"/>
      <c r="C103" s="225"/>
      <c r="D103" s="226" t="s">
        <v>131</v>
      </c>
      <c r="E103" s="227" t="s">
        <v>21</v>
      </c>
      <c r="F103" s="228" t="s">
        <v>156</v>
      </c>
      <c r="G103" s="225"/>
      <c r="H103" s="229">
        <v>3770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AT103" s="235" t="s">
        <v>131</v>
      </c>
      <c r="AU103" s="235" t="s">
        <v>77</v>
      </c>
      <c r="AV103" s="10" t="s">
        <v>79</v>
      </c>
      <c r="AW103" s="10" t="s">
        <v>33</v>
      </c>
      <c r="AX103" s="10" t="s">
        <v>69</v>
      </c>
      <c r="AY103" s="235" t="s">
        <v>122</v>
      </c>
    </row>
    <row r="104" s="12" customFormat="1">
      <c r="B104" s="246"/>
      <c r="C104" s="247"/>
      <c r="D104" s="226" t="s">
        <v>131</v>
      </c>
      <c r="E104" s="248" t="s">
        <v>21</v>
      </c>
      <c r="F104" s="249" t="s">
        <v>137</v>
      </c>
      <c r="G104" s="247"/>
      <c r="H104" s="250">
        <v>4502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AT104" s="256" t="s">
        <v>131</v>
      </c>
      <c r="AU104" s="256" t="s">
        <v>77</v>
      </c>
      <c r="AV104" s="12" t="s">
        <v>129</v>
      </c>
      <c r="AW104" s="12" t="s">
        <v>33</v>
      </c>
      <c r="AX104" s="12" t="s">
        <v>77</v>
      </c>
      <c r="AY104" s="256" t="s">
        <v>122</v>
      </c>
    </row>
    <row r="105" s="11" customFormat="1">
      <c r="B105" s="236"/>
      <c r="C105" s="237"/>
      <c r="D105" s="226" t="s">
        <v>131</v>
      </c>
      <c r="E105" s="238" t="s">
        <v>21</v>
      </c>
      <c r="F105" s="239" t="s">
        <v>138</v>
      </c>
      <c r="G105" s="237"/>
      <c r="H105" s="238" t="s">
        <v>21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AT105" s="245" t="s">
        <v>131</v>
      </c>
      <c r="AU105" s="245" t="s">
        <v>77</v>
      </c>
      <c r="AV105" s="11" t="s">
        <v>77</v>
      </c>
      <c r="AW105" s="11" t="s">
        <v>33</v>
      </c>
      <c r="AX105" s="11" t="s">
        <v>69</v>
      </c>
      <c r="AY105" s="245" t="s">
        <v>122</v>
      </c>
    </row>
    <row r="106" s="1" customFormat="1" ht="16.5" customHeight="1">
      <c r="B106" s="45"/>
      <c r="C106" s="211" t="s">
        <v>129</v>
      </c>
      <c r="D106" s="211" t="s">
        <v>123</v>
      </c>
      <c r="E106" s="212" t="s">
        <v>157</v>
      </c>
      <c r="F106" s="213" t="s">
        <v>158</v>
      </c>
      <c r="G106" s="214" t="s">
        <v>126</v>
      </c>
      <c r="H106" s="215">
        <v>2</v>
      </c>
      <c r="I106" s="216"/>
      <c r="J106" s="217">
        <f>ROUND(I106*H106,2)</f>
        <v>0</v>
      </c>
      <c r="K106" s="213" t="s">
        <v>127</v>
      </c>
      <c r="L106" s="218"/>
      <c r="M106" s="219" t="s">
        <v>21</v>
      </c>
      <c r="N106" s="220" t="s">
        <v>40</v>
      </c>
      <c r="O106" s="46"/>
      <c r="P106" s="221">
        <f>O106*H106</f>
        <v>0</v>
      </c>
      <c r="Q106" s="221">
        <v>0.012</v>
      </c>
      <c r="R106" s="221">
        <f>Q106*H106</f>
        <v>0.024</v>
      </c>
      <c r="S106" s="221">
        <v>0</v>
      </c>
      <c r="T106" s="222">
        <f>S106*H106</f>
        <v>0</v>
      </c>
      <c r="AR106" s="23" t="s">
        <v>128</v>
      </c>
      <c r="AT106" s="23" t="s">
        <v>123</v>
      </c>
      <c r="AU106" s="23" t="s">
        <v>77</v>
      </c>
      <c r="AY106" s="23" t="s">
        <v>122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23" t="s">
        <v>77</v>
      </c>
      <c r="BK106" s="223">
        <f>ROUND(I106*H106,2)</f>
        <v>0</v>
      </c>
      <c r="BL106" s="23" t="s">
        <v>129</v>
      </c>
      <c r="BM106" s="23" t="s">
        <v>159</v>
      </c>
    </row>
    <row r="107" s="10" customFormat="1">
      <c r="B107" s="224"/>
      <c r="C107" s="225"/>
      <c r="D107" s="226" t="s">
        <v>131</v>
      </c>
      <c r="E107" s="227" t="s">
        <v>21</v>
      </c>
      <c r="F107" s="228" t="s">
        <v>79</v>
      </c>
      <c r="G107" s="225"/>
      <c r="H107" s="229">
        <v>2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131</v>
      </c>
      <c r="AU107" s="235" t="s">
        <v>77</v>
      </c>
      <c r="AV107" s="10" t="s">
        <v>79</v>
      </c>
      <c r="AW107" s="10" t="s">
        <v>33</v>
      </c>
      <c r="AX107" s="10" t="s">
        <v>69</v>
      </c>
      <c r="AY107" s="235" t="s">
        <v>122</v>
      </c>
    </row>
    <row r="108" s="12" customFormat="1">
      <c r="B108" s="246"/>
      <c r="C108" s="247"/>
      <c r="D108" s="226" t="s">
        <v>131</v>
      </c>
      <c r="E108" s="248" t="s">
        <v>21</v>
      </c>
      <c r="F108" s="249" t="s">
        <v>137</v>
      </c>
      <c r="G108" s="247"/>
      <c r="H108" s="250">
        <v>2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AT108" s="256" t="s">
        <v>131</v>
      </c>
      <c r="AU108" s="256" t="s">
        <v>77</v>
      </c>
      <c r="AV108" s="12" t="s">
        <v>129</v>
      </c>
      <c r="AW108" s="12" t="s">
        <v>33</v>
      </c>
      <c r="AX108" s="12" t="s">
        <v>77</v>
      </c>
      <c r="AY108" s="256" t="s">
        <v>122</v>
      </c>
    </row>
    <row r="109" s="11" customFormat="1">
      <c r="B109" s="236"/>
      <c r="C109" s="237"/>
      <c r="D109" s="226" t="s">
        <v>131</v>
      </c>
      <c r="E109" s="238" t="s">
        <v>21</v>
      </c>
      <c r="F109" s="239" t="s">
        <v>138</v>
      </c>
      <c r="G109" s="237"/>
      <c r="H109" s="238" t="s">
        <v>21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AT109" s="245" t="s">
        <v>131</v>
      </c>
      <c r="AU109" s="245" t="s">
        <v>77</v>
      </c>
      <c r="AV109" s="11" t="s">
        <v>77</v>
      </c>
      <c r="AW109" s="11" t="s">
        <v>33</v>
      </c>
      <c r="AX109" s="11" t="s">
        <v>69</v>
      </c>
      <c r="AY109" s="245" t="s">
        <v>122</v>
      </c>
    </row>
    <row r="110" s="1" customFormat="1" ht="16.5" customHeight="1">
      <c r="B110" s="45"/>
      <c r="C110" s="211" t="s">
        <v>160</v>
      </c>
      <c r="D110" s="211" t="s">
        <v>123</v>
      </c>
      <c r="E110" s="212" t="s">
        <v>161</v>
      </c>
      <c r="F110" s="213" t="s">
        <v>162</v>
      </c>
      <c r="G110" s="214" t="s">
        <v>126</v>
      </c>
      <c r="H110" s="215">
        <v>2</v>
      </c>
      <c r="I110" s="216"/>
      <c r="J110" s="217">
        <f>ROUND(I110*H110,2)</f>
        <v>0</v>
      </c>
      <c r="K110" s="213" t="s">
        <v>127</v>
      </c>
      <c r="L110" s="218"/>
      <c r="M110" s="219" t="s">
        <v>21</v>
      </c>
      <c r="N110" s="220" t="s">
        <v>40</v>
      </c>
      <c r="O110" s="46"/>
      <c r="P110" s="221">
        <f>O110*H110</f>
        <v>0</v>
      </c>
      <c r="Q110" s="221">
        <v>0.012</v>
      </c>
      <c r="R110" s="221">
        <f>Q110*H110</f>
        <v>0.024</v>
      </c>
      <c r="S110" s="221">
        <v>0</v>
      </c>
      <c r="T110" s="222">
        <f>S110*H110</f>
        <v>0</v>
      </c>
      <c r="AR110" s="23" t="s">
        <v>128</v>
      </c>
      <c r="AT110" s="23" t="s">
        <v>123</v>
      </c>
      <c r="AU110" s="23" t="s">
        <v>77</v>
      </c>
      <c r="AY110" s="23" t="s">
        <v>122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23" t="s">
        <v>77</v>
      </c>
      <c r="BK110" s="223">
        <f>ROUND(I110*H110,2)</f>
        <v>0</v>
      </c>
      <c r="BL110" s="23" t="s">
        <v>129</v>
      </c>
      <c r="BM110" s="23" t="s">
        <v>163</v>
      </c>
    </row>
    <row r="111" s="10" customFormat="1">
      <c r="B111" s="224"/>
      <c r="C111" s="225"/>
      <c r="D111" s="226" t="s">
        <v>131</v>
      </c>
      <c r="E111" s="227" t="s">
        <v>21</v>
      </c>
      <c r="F111" s="228" t="s">
        <v>79</v>
      </c>
      <c r="G111" s="225"/>
      <c r="H111" s="229">
        <v>2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AT111" s="235" t="s">
        <v>131</v>
      </c>
      <c r="AU111" s="235" t="s">
        <v>77</v>
      </c>
      <c r="AV111" s="10" t="s">
        <v>79</v>
      </c>
      <c r="AW111" s="10" t="s">
        <v>33</v>
      </c>
      <c r="AX111" s="10" t="s">
        <v>69</v>
      </c>
      <c r="AY111" s="235" t="s">
        <v>122</v>
      </c>
    </row>
    <row r="112" s="12" customFormat="1">
      <c r="B112" s="246"/>
      <c r="C112" s="247"/>
      <c r="D112" s="226" t="s">
        <v>131</v>
      </c>
      <c r="E112" s="248" t="s">
        <v>21</v>
      </c>
      <c r="F112" s="249" t="s">
        <v>137</v>
      </c>
      <c r="G112" s="247"/>
      <c r="H112" s="250">
        <v>2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AT112" s="256" t="s">
        <v>131</v>
      </c>
      <c r="AU112" s="256" t="s">
        <v>77</v>
      </c>
      <c r="AV112" s="12" t="s">
        <v>129</v>
      </c>
      <c r="AW112" s="12" t="s">
        <v>33</v>
      </c>
      <c r="AX112" s="12" t="s">
        <v>77</v>
      </c>
      <c r="AY112" s="256" t="s">
        <v>122</v>
      </c>
    </row>
    <row r="113" s="11" customFormat="1">
      <c r="B113" s="236"/>
      <c r="C113" s="237"/>
      <c r="D113" s="226" t="s">
        <v>131</v>
      </c>
      <c r="E113" s="238" t="s">
        <v>21</v>
      </c>
      <c r="F113" s="239" t="s">
        <v>138</v>
      </c>
      <c r="G113" s="237"/>
      <c r="H113" s="238" t="s">
        <v>21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AT113" s="245" t="s">
        <v>131</v>
      </c>
      <c r="AU113" s="245" t="s">
        <v>77</v>
      </c>
      <c r="AV113" s="11" t="s">
        <v>77</v>
      </c>
      <c r="AW113" s="11" t="s">
        <v>33</v>
      </c>
      <c r="AX113" s="11" t="s">
        <v>69</v>
      </c>
      <c r="AY113" s="245" t="s">
        <v>122</v>
      </c>
    </row>
    <row r="114" s="1" customFormat="1" ht="16.5" customHeight="1">
      <c r="B114" s="45"/>
      <c r="C114" s="211" t="s">
        <v>153</v>
      </c>
      <c r="D114" s="211" t="s">
        <v>123</v>
      </c>
      <c r="E114" s="212" t="s">
        <v>164</v>
      </c>
      <c r="F114" s="213" t="s">
        <v>165</v>
      </c>
      <c r="G114" s="214" t="s">
        <v>126</v>
      </c>
      <c r="H114" s="215">
        <v>19768</v>
      </c>
      <c r="I114" s="216"/>
      <c r="J114" s="217">
        <f>ROUND(I114*H114,2)</f>
        <v>0</v>
      </c>
      <c r="K114" s="213" t="s">
        <v>127</v>
      </c>
      <c r="L114" s="218"/>
      <c r="M114" s="219" t="s">
        <v>21</v>
      </c>
      <c r="N114" s="220" t="s">
        <v>40</v>
      </c>
      <c r="O114" s="46"/>
      <c r="P114" s="221">
        <f>O114*H114</f>
        <v>0</v>
      </c>
      <c r="Q114" s="221">
        <v>0.00040999999999999999</v>
      </c>
      <c r="R114" s="221">
        <f>Q114*H114</f>
        <v>8.1048799999999996</v>
      </c>
      <c r="S114" s="221">
        <v>0</v>
      </c>
      <c r="T114" s="222">
        <f>S114*H114</f>
        <v>0</v>
      </c>
      <c r="AR114" s="23" t="s">
        <v>128</v>
      </c>
      <c r="AT114" s="23" t="s">
        <v>123</v>
      </c>
      <c r="AU114" s="23" t="s">
        <v>77</v>
      </c>
      <c r="AY114" s="23" t="s">
        <v>122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23" t="s">
        <v>77</v>
      </c>
      <c r="BK114" s="223">
        <f>ROUND(I114*H114,2)</f>
        <v>0</v>
      </c>
      <c r="BL114" s="23" t="s">
        <v>129</v>
      </c>
      <c r="BM114" s="23" t="s">
        <v>166</v>
      </c>
    </row>
    <row r="115" s="10" customFormat="1">
      <c r="B115" s="224"/>
      <c r="C115" s="225"/>
      <c r="D115" s="226" t="s">
        <v>131</v>
      </c>
      <c r="E115" s="227" t="s">
        <v>21</v>
      </c>
      <c r="F115" s="228" t="s">
        <v>167</v>
      </c>
      <c r="G115" s="225"/>
      <c r="H115" s="229">
        <v>7504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AT115" s="235" t="s">
        <v>131</v>
      </c>
      <c r="AU115" s="235" t="s">
        <v>77</v>
      </c>
      <c r="AV115" s="10" t="s">
        <v>79</v>
      </c>
      <c r="AW115" s="10" t="s">
        <v>33</v>
      </c>
      <c r="AX115" s="10" t="s">
        <v>69</v>
      </c>
      <c r="AY115" s="235" t="s">
        <v>122</v>
      </c>
    </row>
    <row r="116" s="10" customFormat="1">
      <c r="B116" s="224"/>
      <c r="C116" s="225"/>
      <c r="D116" s="226" t="s">
        <v>131</v>
      </c>
      <c r="E116" s="227" t="s">
        <v>21</v>
      </c>
      <c r="F116" s="228" t="s">
        <v>168</v>
      </c>
      <c r="G116" s="225"/>
      <c r="H116" s="229">
        <v>-104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AT116" s="235" t="s">
        <v>131</v>
      </c>
      <c r="AU116" s="235" t="s">
        <v>77</v>
      </c>
      <c r="AV116" s="10" t="s">
        <v>79</v>
      </c>
      <c r="AW116" s="10" t="s">
        <v>33</v>
      </c>
      <c r="AX116" s="10" t="s">
        <v>69</v>
      </c>
      <c r="AY116" s="235" t="s">
        <v>122</v>
      </c>
    </row>
    <row r="117" s="11" customFormat="1">
      <c r="B117" s="236"/>
      <c r="C117" s="237"/>
      <c r="D117" s="226" t="s">
        <v>131</v>
      </c>
      <c r="E117" s="238" t="s">
        <v>21</v>
      </c>
      <c r="F117" s="239" t="s">
        <v>169</v>
      </c>
      <c r="G117" s="237"/>
      <c r="H117" s="238" t="s">
        <v>21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131</v>
      </c>
      <c r="AU117" s="245" t="s">
        <v>77</v>
      </c>
      <c r="AV117" s="11" t="s">
        <v>77</v>
      </c>
      <c r="AW117" s="11" t="s">
        <v>33</v>
      </c>
      <c r="AX117" s="11" t="s">
        <v>69</v>
      </c>
      <c r="AY117" s="245" t="s">
        <v>122</v>
      </c>
    </row>
    <row r="118" s="10" customFormat="1">
      <c r="B118" s="224"/>
      <c r="C118" s="225"/>
      <c r="D118" s="226" t="s">
        <v>131</v>
      </c>
      <c r="E118" s="227" t="s">
        <v>21</v>
      </c>
      <c r="F118" s="228" t="s">
        <v>170</v>
      </c>
      <c r="G118" s="225"/>
      <c r="H118" s="229">
        <v>12368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AT118" s="235" t="s">
        <v>131</v>
      </c>
      <c r="AU118" s="235" t="s">
        <v>77</v>
      </c>
      <c r="AV118" s="10" t="s">
        <v>79</v>
      </c>
      <c r="AW118" s="10" t="s">
        <v>33</v>
      </c>
      <c r="AX118" s="10" t="s">
        <v>69</v>
      </c>
      <c r="AY118" s="235" t="s">
        <v>122</v>
      </c>
    </row>
    <row r="119" s="12" customFormat="1">
      <c r="B119" s="246"/>
      <c r="C119" s="247"/>
      <c r="D119" s="226" t="s">
        <v>131</v>
      </c>
      <c r="E119" s="248" t="s">
        <v>21</v>
      </c>
      <c r="F119" s="249" t="s">
        <v>137</v>
      </c>
      <c r="G119" s="247"/>
      <c r="H119" s="250">
        <v>19768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131</v>
      </c>
      <c r="AU119" s="256" t="s">
        <v>77</v>
      </c>
      <c r="AV119" s="12" t="s">
        <v>129</v>
      </c>
      <c r="AW119" s="12" t="s">
        <v>33</v>
      </c>
      <c r="AX119" s="12" t="s">
        <v>77</v>
      </c>
      <c r="AY119" s="256" t="s">
        <v>122</v>
      </c>
    </row>
    <row r="120" s="11" customFormat="1">
      <c r="B120" s="236"/>
      <c r="C120" s="237"/>
      <c r="D120" s="226" t="s">
        <v>131</v>
      </c>
      <c r="E120" s="238" t="s">
        <v>21</v>
      </c>
      <c r="F120" s="239" t="s">
        <v>138</v>
      </c>
      <c r="G120" s="237"/>
      <c r="H120" s="238" t="s">
        <v>21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131</v>
      </c>
      <c r="AU120" s="245" t="s">
        <v>77</v>
      </c>
      <c r="AV120" s="11" t="s">
        <v>77</v>
      </c>
      <c r="AW120" s="11" t="s">
        <v>33</v>
      </c>
      <c r="AX120" s="11" t="s">
        <v>69</v>
      </c>
      <c r="AY120" s="245" t="s">
        <v>122</v>
      </c>
    </row>
    <row r="121" s="1" customFormat="1" ht="16.5" customHeight="1">
      <c r="B121" s="45"/>
      <c r="C121" s="211" t="s">
        <v>171</v>
      </c>
      <c r="D121" s="211" t="s">
        <v>123</v>
      </c>
      <c r="E121" s="212" t="s">
        <v>172</v>
      </c>
      <c r="F121" s="213" t="s">
        <v>173</v>
      </c>
      <c r="G121" s="214" t="s">
        <v>126</v>
      </c>
      <c r="H121" s="215">
        <v>19768</v>
      </c>
      <c r="I121" s="216"/>
      <c r="J121" s="217">
        <f>ROUND(I121*H121,2)</f>
        <v>0</v>
      </c>
      <c r="K121" s="213" t="s">
        <v>127</v>
      </c>
      <c r="L121" s="218"/>
      <c r="M121" s="219" t="s">
        <v>21</v>
      </c>
      <c r="N121" s="220" t="s">
        <v>40</v>
      </c>
      <c r="O121" s="46"/>
      <c r="P121" s="221">
        <f>O121*H121</f>
        <v>0</v>
      </c>
      <c r="Q121" s="221">
        <v>5.0000000000000002E-05</v>
      </c>
      <c r="R121" s="221">
        <f>Q121*H121</f>
        <v>0.98840000000000006</v>
      </c>
      <c r="S121" s="221">
        <v>0</v>
      </c>
      <c r="T121" s="222">
        <f>S121*H121</f>
        <v>0</v>
      </c>
      <c r="AR121" s="23" t="s">
        <v>128</v>
      </c>
      <c r="AT121" s="23" t="s">
        <v>123</v>
      </c>
      <c r="AU121" s="23" t="s">
        <v>77</v>
      </c>
      <c r="AY121" s="23" t="s">
        <v>122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23" t="s">
        <v>77</v>
      </c>
      <c r="BK121" s="223">
        <f>ROUND(I121*H121,2)</f>
        <v>0</v>
      </c>
      <c r="BL121" s="23" t="s">
        <v>129</v>
      </c>
      <c r="BM121" s="23" t="s">
        <v>174</v>
      </c>
    </row>
    <row r="122" s="10" customFormat="1">
      <c r="B122" s="224"/>
      <c r="C122" s="225"/>
      <c r="D122" s="226" t="s">
        <v>131</v>
      </c>
      <c r="E122" s="227" t="s">
        <v>21</v>
      </c>
      <c r="F122" s="228" t="s">
        <v>167</v>
      </c>
      <c r="G122" s="225"/>
      <c r="H122" s="229">
        <v>7504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AT122" s="235" t="s">
        <v>131</v>
      </c>
      <c r="AU122" s="235" t="s">
        <v>77</v>
      </c>
      <c r="AV122" s="10" t="s">
        <v>79</v>
      </c>
      <c r="AW122" s="10" t="s">
        <v>33</v>
      </c>
      <c r="AX122" s="10" t="s">
        <v>69</v>
      </c>
      <c r="AY122" s="235" t="s">
        <v>122</v>
      </c>
    </row>
    <row r="123" s="10" customFormat="1">
      <c r="B123" s="224"/>
      <c r="C123" s="225"/>
      <c r="D123" s="226" t="s">
        <v>131</v>
      </c>
      <c r="E123" s="227" t="s">
        <v>21</v>
      </c>
      <c r="F123" s="228" t="s">
        <v>168</v>
      </c>
      <c r="G123" s="225"/>
      <c r="H123" s="229">
        <v>-104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AT123" s="235" t="s">
        <v>131</v>
      </c>
      <c r="AU123" s="235" t="s">
        <v>77</v>
      </c>
      <c r="AV123" s="10" t="s">
        <v>79</v>
      </c>
      <c r="AW123" s="10" t="s">
        <v>33</v>
      </c>
      <c r="AX123" s="10" t="s">
        <v>69</v>
      </c>
      <c r="AY123" s="235" t="s">
        <v>122</v>
      </c>
    </row>
    <row r="124" s="11" customFormat="1">
      <c r="B124" s="236"/>
      <c r="C124" s="237"/>
      <c r="D124" s="226" t="s">
        <v>131</v>
      </c>
      <c r="E124" s="238" t="s">
        <v>21</v>
      </c>
      <c r="F124" s="239" t="s">
        <v>169</v>
      </c>
      <c r="G124" s="237"/>
      <c r="H124" s="238" t="s">
        <v>21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131</v>
      </c>
      <c r="AU124" s="245" t="s">
        <v>77</v>
      </c>
      <c r="AV124" s="11" t="s">
        <v>77</v>
      </c>
      <c r="AW124" s="11" t="s">
        <v>33</v>
      </c>
      <c r="AX124" s="11" t="s">
        <v>69</v>
      </c>
      <c r="AY124" s="245" t="s">
        <v>122</v>
      </c>
    </row>
    <row r="125" s="10" customFormat="1">
      <c r="B125" s="224"/>
      <c r="C125" s="225"/>
      <c r="D125" s="226" t="s">
        <v>131</v>
      </c>
      <c r="E125" s="227" t="s">
        <v>21</v>
      </c>
      <c r="F125" s="228" t="s">
        <v>170</v>
      </c>
      <c r="G125" s="225"/>
      <c r="H125" s="229">
        <v>12368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AT125" s="235" t="s">
        <v>131</v>
      </c>
      <c r="AU125" s="235" t="s">
        <v>77</v>
      </c>
      <c r="AV125" s="10" t="s">
        <v>79</v>
      </c>
      <c r="AW125" s="10" t="s">
        <v>33</v>
      </c>
      <c r="AX125" s="10" t="s">
        <v>69</v>
      </c>
      <c r="AY125" s="235" t="s">
        <v>122</v>
      </c>
    </row>
    <row r="126" s="12" customFormat="1">
      <c r="B126" s="246"/>
      <c r="C126" s="247"/>
      <c r="D126" s="226" t="s">
        <v>131</v>
      </c>
      <c r="E126" s="248" t="s">
        <v>21</v>
      </c>
      <c r="F126" s="249" t="s">
        <v>137</v>
      </c>
      <c r="G126" s="247"/>
      <c r="H126" s="250">
        <v>19768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AT126" s="256" t="s">
        <v>131</v>
      </c>
      <c r="AU126" s="256" t="s">
        <v>77</v>
      </c>
      <c r="AV126" s="12" t="s">
        <v>129</v>
      </c>
      <c r="AW126" s="12" t="s">
        <v>33</v>
      </c>
      <c r="AX126" s="12" t="s">
        <v>77</v>
      </c>
      <c r="AY126" s="256" t="s">
        <v>122</v>
      </c>
    </row>
    <row r="127" s="11" customFormat="1">
      <c r="B127" s="236"/>
      <c r="C127" s="237"/>
      <c r="D127" s="226" t="s">
        <v>131</v>
      </c>
      <c r="E127" s="238" t="s">
        <v>21</v>
      </c>
      <c r="F127" s="239" t="s">
        <v>138</v>
      </c>
      <c r="G127" s="237"/>
      <c r="H127" s="238" t="s">
        <v>21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131</v>
      </c>
      <c r="AU127" s="245" t="s">
        <v>77</v>
      </c>
      <c r="AV127" s="11" t="s">
        <v>77</v>
      </c>
      <c r="AW127" s="11" t="s">
        <v>33</v>
      </c>
      <c r="AX127" s="11" t="s">
        <v>69</v>
      </c>
      <c r="AY127" s="245" t="s">
        <v>122</v>
      </c>
    </row>
    <row r="128" s="1" customFormat="1" ht="16.5" customHeight="1">
      <c r="B128" s="45"/>
      <c r="C128" s="211" t="s">
        <v>128</v>
      </c>
      <c r="D128" s="211" t="s">
        <v>123</v>
      </c>
      <c r="E128" s="212" t="s">
        <v>175</v>
      </c>
      <c r="F128" s="213" t="s">
        <v>176</v>
      </c>
      <c r="G128" s="214" t="s">
        <v>126</v>
      </c>
      <c r="H128" s="215">
        <v>19768</v>
      </c>
      <c r="I128" s="216"/>
      <c r="J128" s="217">
        <f>ROUND(I128*H128,2)</f>
        <v>0</v>
      </c>
      <c r="K128" s="213" t="s">
        <v>127</v>
      </c>
      <c r="L128" s="218"/>
      <c r="M128" s="219" t="s">
        <v>21</v>
      </c>
      <c r="N128" s="220" t="s">
        <v>40</v>
      </c>
      <c r="O128" s="46"/>
      <c r="P128" s="221">
        <f>O128*H128</f>
        <v>0</v>
      </c>
      <c r="Q128" s="221">
        <v>0.00014999999999999999</v>
      </c>
      <c r="R128" s="221">
        <f>Q128*H128</f>
        <v>2.9651999999999998</v>
      </c>
      <c r="S128" s="221">
        <v>0</v>
      </c>
      <c r="T128" s="222">
        <f>S128*H128</f>
        <v>0</v>
      </c>
      <c r="AR128" s="23" t="s">
        <v>128</v>
      </c>
      <c r="AT128" s="23" t="s">
        <v>123</v>
      </c>
      <c r="AU128" s="23" t="s">
        <v>77</v>
      </c>
      <c r="AY128" s="23" t="s">
        <v>122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23" t="s">
        <v>77</v>
      </c>
      <c r="BK128" s="223">
        <f>ROUND(I128*H128,2)</f>
        <v>0</v>
      </c>
      <c r="BL128" s="23" t="s">
        <v>129</v>
      </c>
      <c r="BM128" s="23" t="s">
        <v>177</v>
      </c>
    </row>
    <row r="129" s="10" customFormat="1">
      <c r="B129" s="224"/>
      <c r="C129" s="225"/>
      <c r="D129" s="226" t="s">
        <v>131</v>
      </c>
      <c r="E129" s="227" t="s">
        <v>21</v>
      </c>
      <c r="F129" s="228" t="s">
        <v>167</v>
      </c>
      <c r="G129" s="225"/>
      <c r="H129" s="229">
        <v>7504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AT129" s="235" t="s">
        <v>131</v>
      </c>
      <c r="AU129" s="235" t="s">
        <v>77</v>
      </c>
      <c r="AV129" s="10" t="s">
        <v>79</v>
      </c>
      <c r="AW129" s="10" t="s">
        <v>33</v>
      </c>
      <c r="AX129" s="10" t="s">
        <v>69</v>
      </c>
      <c r="AY129" s="235" t="s">
        <v>122</v>
      </c>
    </row>
    <row r="130" s="10" customFormat="1">
      <c r="B130" s="224"/>
      <c r="C130" s="225"/>
      <c r="D130" s="226" t="s">
        <v>131</v>
      </c>
      <c r="E130" s="227" t="s">
        <v>21</v>
      </c>
      <c r="F130" s="228" t="s">
        <v>168</v>
      </c>
      <c r="G130" s="225"/>
      <c r="H130" s="229">
        <v>-104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AT130" s="235" t="s">
        <v>131</v>
      </c>
      <c r="AU130" s="235" t="s">
        <v>77</v>
      </c>
      <c r="AV130" s="10" t="s">
        <v>79</v>
      </c>
      <c r="AW130" s="10" t="s">
        <v>33</v>
      </c>
      <c r="AX130" s="10" t="s">
        <v>69</v>
      </c>
      <c r="AY130" s="235" t="s">
        <v>122</v>
      </c>
    </row>
    <row r="131" s="11" customFormat="1">
      <c r="B131" s="236"/>
      <c r="C131" s="237"/>
      <c r="D131" s="226" t="s">
        <v>131</v>
      </c>
      <c r="E131" s="238" t="s">
        <v>21</v>
      </c>
      <c r="F131" s="239" t="s">
        <v>169</v>
      </c>
      <c r="G131" s="237"/>
      <c r="H131" s="238" t="s">
        <v>21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131</v>
      </c>
      <c r="AU131" s="245" t="s">
        <v>77</v>
      </c>
      <c r="AV131" s="11" t="s">
        <v>77</v>
      </c>
      <c r="AW131" s="11" t="s">
        <v>33</v>
      </c>
      <c r="AX131" s="11" t="s">
        <v>69</v>
      </c>
      <c r="AY131" s="245" t="s">
        <v>122</v>
      </c>
    </row>
    <row r="132" s="10" customFormat="1">
      <c r="B132" s="224"/>
      <c r="C132" s="225"/>
      <c r="D132" s="226" t="s">
        <v>131</v>
      </c>
      <c r="E132" s="227" t="s">
        <v>21</v>
      </c>
      <c r="F132" s="228" t="s">
        <v>170</v>
      </c>
      <c r="G132" s="225"/>
      <c r="H132" s="229">
        <v>12368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AT132" s="235" t="s">
        <v>131</v>
      </c>
      <c r="AU132" s="235" t="s">
        <v>77</v>
      </c>
      <c r="AV132" s="10" t="s">
        <v>79</v>
      </c>
      <c r="AW132" s="10" t="s">
        <v>33</v>
      </c>
      <c r="AX132" s="10" t="s">
        <v>69</v>
      </c>
      <c r="AY132" s="235" t="s">
        <v>122</v>
      </c>
    </row>
    <row r="133" s="12" customFormat="1">
      <c r="B133" s="246"/>
      <c r="C133" s="247"/>
      <c r="D133" s="226" t="s">
        <v>131</v>
      </c>
      <c r="E133" s="248" t="s">
        <v>21</v>
      </c>
      <c r="F133" s="249" t="s">
        <v>137</v>
      </c>
      <c r="G133" s="247"/>
      <c r="H133" s="250">
        <v>19768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131</v>
      </c>
      <c r="AU133" s="256" t="s">
        <v>77</v>
      </c>
      <c r="AV133" s="12" t="s">
        <v>129</v>
      </c>
      <c r="AW133" s="12" t="s">
        <v>33</v>
      </c>
      <c r="AX133" s="12" t="s">
        <v>77</v>
      </c>
      <c r="AY133" s="256" t="s">
        <v>122</v>
      </c>
    </row>
    <row r="134" s="11" customFormat="1">
      <c r="B134" s="236"/>
      <c r="C134" s="237"/>
      <c r="D134" s="226" t="s">
        <v>131</v>
      </c>
      <c r="E134" s="238" t="s">
        <v>21</v>
      </c>
      <c r="F134" s="239" t="s">
        <v>138</v>
      </c>
      <c r="G134" s="237"/>
      <c r="H134" s="238" t="s">
        <v>21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131</v>
      </c>
      <c r="AU134" s="245" t="s">
        <v>77</v>
      </c>
      <c r="AV134" s="11" t="s">
        <v>77</v>
      </c>
      <c r="AW134" s="11" t="s">
        <v>33</v>
      </c>
      <c r="AX134" s="11" t="s">
        <v>69</v>
      </c>
      <c r="AY134" s="245" t="s">
        <v>122</v>
      </c>
    </row>
    <row r="135" s="1" customFormat="1" ht="25.5" customHeight="1">
      <c r="B135" s="45"/>
      <c r="C135" s="211" t="s">
        <v>178</v>
      </c>
      <c r="D135" s="211" t="s">
        <v>123</v>
      </c>
      <c r="E135" s="212" t="s">
        <v>179</v>
      </c>
      <c r="F135" s="213" t="s">
        <v>180</v>
      </c>
      <c r="G135" s="214" t="s">
        <v>126</v>
      </c>
      <c r="H135" s="215">
        <v>19768</v>
      </c>
      <c r="I135" s="216"/>
      <c r="J135" s="217">
        <f>ROUND(I135*H135,2)</f>
        <v>0</v>
      </c>
      <c r="K135" s="213" t="s">
        <v>127</v>
      </c>
      <c r="L135" s="218"/>
      <c r="M135" s="219" t="s">
        <v>21</v>
      </c>
      <c r="N135" s="220" t="s">
        <v>40</v>
      </c>
      <c r="O135" s="46"/>
      <c r="P135" s="221">
        <f>O135*H135</f>
        <v>0</v>
      </c>
      <c r="Q135" s="221">
        <v>9.0000000000000006E-05</v>
      </c>
      <c r="R135" s="221">
        <f>Q135*H135</f>
        <v>1.77912</v>
      </c>
      <c r="S135" s="221">
        <v>0</v>
      </c>
      <c r="T135" s="222">
        <f>S135*H135</f>
        <v>0</v>
      </c>
      <c r="AR135" s="23" t="s">
        <v>128</v>
      </c>
      <c r="AT135" s="23" t="s">
        <v>123</v>
      </c>
      <c r="AU135" s="23" t="s">
        <v>77</v>
      </c>
      <c r="AY135" s="23" t="s">
        <v>122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23" t="s">
        <v>77</v>
      </c>
      <c r="BK135" s="223">
        <f>ROUND(I135*H135,2)</f>
        <v>0</v>
      </c>
      <c r="BL135" s="23" t="s">
        <v>129</v>
      </c>
      <c r="BM135" s="23" t="s">
        <v>181</v>
      </c>
    </row>
    <row r="136" s="10" customFormat="1">
      <c r="B136" s="224"/>
      <c r="C136" s="225"/>
      <c r="D136" s="226" t="s">
        <v>131</v>
      </c>
      <c r="E136" s="227" t="s">
        <v>21</v>
      </c>
      <c r="F136" s="228" t="s">
        <v>167</v>
      </c>
      <c r="G136" s="225"/>
      <c r="H136" s="229">
        <v>7504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AT136" s="235" t="s">
        <v>131</v>
      </c>
      <c r="AU136" s="235" t="s">
        <v>77</v>
      </c>
      <c r="AV136" s="10" t="s">
        <v>79</v>
      </c>
      <c r="AW136" s="10" t="s">
        <v>33</v>
      </c>
      <c r="AX136" s="10" t="s">
        <v>69</v>
      </c>
      <c r="AY136" s="235" t="s">
        <v>122</v>
      </c>
    </row>
    <row r="137" s="10" customFormat="1">
      <c r="B137" s="224"/>
      <c r="C137" s="225"/>
      <c r="D137" s="226" t="s">
        <v>131</v>
      </c>
      <c r="E137" s="227" t="s">
        <v>21</v>
      </c>
      <c r="F137" s="228" t="s">
        <v>168</v>
      </c>
      <c r="G137" s="225"/>
      <c r="H137" s="229">
        <v>-104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131</v>
      </c>
      <c r="AU137" s="235" t="s">
        <v>77</v>
      </c>
      <c r="AV137" s="10" t="s">
        <v>79</v>
      </c>
      <c r="AW137" s="10" t="s">
        <v>33</v>
      </c>
      <c r="AX137" s="10" t="s">
        <v>69</v>
      </c>
      <c r="AY137" s="235" t="s">
        <v>122</v>
      </c>
    </row>
    <row r="138" s="11" customFormat="1">
      <c r="B138" s="236"/>
      <c r="C138" s="237"/>
      <c r="D138" s="226" t="s">
        <v>131</v>
      </c>
      <c r="E138" s="238" t="s">
        <v>21</v>
      </c>
      <c r="F138" s="239" t="s">
        <v>169</v>
      </c>
      <c r="G138" s="237"/>
      <c r="H138" s="238" t="s">
        <v>21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131</v>
      </c>
      <c r="AU138" s="245" t="s">
        <v>77</v>
      </c>
      <c r="AV138" s="11" t="s">
        <v>77</v>
      </c>
      <c r="AW138" s="11" t="s">
        <v>33</v>
      </c>
      <c r="AX138" s="11" t="s">
        <v>69</v>
      </c>
      <c r="AY138" s="245" t="s">
        <v>122</v>
      </c>
    </row>
    <row r="139" s="10" customFormat="1">
      <c r="B139" s="224"/>
      <c r="C139" s="225"/>
      <c r="D139" s="226" t="s">
        <v>131</v>
      </c>
      <c r="E139" s="227" t="s">
        <v>21</v>
      </c>
      <c r="F139" s="228" t="s">
        <v>170</v>
      </c>
      <c r="G139" s="225"/>
      <c r="H139" s="229">
        <v>12368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AT139" s="235" t="s">
        <v>131</v>
      </c>
      <c r="AU139" s="235" t="s">
        <v>77</v>
      </c>
      <c r="AV139" s="10" t="s">
        <v>79</v>
      </c>
      <c r="AW139" s="10" t="s">
        <v>33</v>
      </c>
      <c r="AX139" s="10" t="s">
        <v>69</v>
      </c>
      <c r="AY139" s="235" t="s">
        <v>122</v>
      </c>
    </row>
    <row r="140" s="12" customFormat="1">
      <c r="B140" s="246"/>
      <c r="C140" s="247"/>
      <c r="D140" s="226" t="s">
        <v>131</v>
      </c>
      <c r="E140" s="248" t="s">
        <v>21</v>
      </c>
      <c r="F140" s="249" t="s">
        <v>137</v>
      </c>
      <c r="G140" s="247"/>
      <c r="H140" s="250">
        <v>19768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131</v>
      </c>
      <c r="AU140" s="256" t="s">
        <v>77</v>
      </c>
      <c r="AV140" s="12" t="s">
        <v>129</v>
      </c>
      <c r="AW140" s="12" t="s">
        <v>33</v>
      </c>
      <c r="AX140" s="12" t="s">
        <v>77</v>
      </c>
      <c r="AY140" s="256" t="s">
        <v>122</v>
      </c>
    </row>
    <row r="141" s="11" customFormat="1">
      <c r="B141" s="236"/>
      <c r="C141" s="237"/>
      <c r="D141" s="226" t="s">
        <v>131</v>
      </c>
      <c r="E141" s="238" t="s">
        <v>21</v>
      </c>
      <c r="F141" s="239" t="s">
        <v>138</v>
      </c>
      <c r="G141" s="237"/>
      <c r="H141" s="238" t="s">
        <v>21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131</v>
      </c>
      <c r="AU141" s="245" t="s">
        <v>77</v>
      </c>
      <c r="AV141" s="11" t="s">
        <v>77</v>
      </c>
      <c r="AW141" s="11" t="s">
        <v>33</v>
      </c>
      <c r="AX141" s="11" t="s">
        <v>69</v>
      </c>
      <c r="AY141" s="245" t="s">
        <v>122</v>
      </c>
    </row>
    <row r="142" s="1" customFormat="1" ht="16.5" customHeight="1">
      <c r="B142" s="45"/>
      <c r="C142" s="211" t="s">
        <v>182</v>
      </c>
      <c r="D142" s="211" t="s">
        <v>123</v>
      </c>
      <c r="E142" s="212" t="s">
        <v>183</v>
      </c>
      <c r="F142" s="213" t="s">
        <v>184</v>
      </c>
      <c r="G142" s="214" t="s">
        <v>126</v>
      </c>
      <c r="H142" s="215">
        <v>9988</v>
      </c>
      <c r="I142" s="216"/>
      <c r="J142" s="217">
        <f>ROUND(I142*H142,2)</f>
        <v>0</v>
      </c>
      <c r="K142" s="213" t="s">
        <v>127</v>
      </c>
      <c r="L142" s="218"/>
      <c r="M142" s="219" t="s">
        <v>21</v>
      </c>
      <c r="N142" s="220" t="s">
        <v>40</v>
      </c>
      <c r="O142" s="46"/>
      <c r="P142" s="221">
        <f>O142*H142</f>
        <v>0</v>
      </c>
      <c r="Q142" s="221">
        <v>0.00018000000000000001</v>
      </c>
      <c r="R142" s="221">
        <f>Q142*H142</f>
        <v>1.7978400000000001</v>
      </c>
      <c r="S142" s="221">
        <v>0</v>
      </c>
      <c r="T142" s="222">
        <f>S142*H142</f>
        <v>0</v>
      </c>
      <c r="AR142" s="23" t="s">
        <v>128</v>
      </c>
      <c r="AT142" s="23" t="s">
        <v>123</v>
      </c>
      <c r="AU142" s="23" t="s">
        <v>77</v>
      </c>
      <c r="AY142" s="23" t="s">
        <v>122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23" t="s">
        <v>77</v>
      </c>
      <c r="BK142" s="223">
        <f>ROUND(I142*H142,2)</f>
        <v>0</v>
      </c>
      <c r="BL142" s="23" t="s">
        <v>129</v>
      </c>
      <c r="BM142" s="23" t="s">
        <v>185</v>
      </c>
    </row>
    <row r="143" s="10" customFormat="1">
      <c r="B143" s="224"/>
      <c r="C143" s="225"/>
      <c r="D143" s="226" t="s">
        <v>131</v>
      </c>
      <c r="E143" s="227" t="s">
        <v>21</v>
      </c>
      <c r="F143" s="228" t="s">
        <v>186</v>
      </c>
      <c r="G143" s="225"/>
      <c r="H143" s="229">
        <v>3804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AT143" s="235" t="s">
        <v>131</v>
      </c>
      <c r="AU143" s="235" t="s">
        <v>77</v>
      </c>
      <c r="AV143" s="10" t="s">
        <v>79</v>
      </c>
      <c r="AW143" s="10" t="s">
        <v>33</v>
      </c>
      <c r="AX143" s="10" t="s">
        <v>69</v>
      </c>
      <c r="AY143" s="235" t="s">
        <v>122</v>
      </c>
    </row>
    <row r="144" s="11" customFormat="1">
      <c r="B144" s="236"/>
      <c r="C144" s="237"/>
      <c r="D144" s="226" t="s">
        <v>131</v>
      </c>
      <c r="E144" s="238" t="s">
        <v>21</v>
      </c>
      <c r="F144" s="239" t="s">
        <v>169</v>
      </c>
      <c r="G144" s="237"/>
      <c r="H144" s="238" t="s">
        <v>21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131</v>
      </c>
      <c r="AU144" s="245" t="s">
        <v>77</v>
      </c>
      <c r="AV144" s="11" t="s">
        <v>77</v>
      </c>
      <c r="AW144" s="11" t="s">
        <v>33</v>
      </c>
      <c r="AX144" s="11" t="s">
        <v>69</v>
      </c>
      <c r="AY144" s="245" t="s">
        <v>122</v>
      </c>
    </row>
    <row r="145" s="10" customFormat="1">
      <c r="B145" s="224"/>
      <c r="C145" s="225"/>
      <c r="D145" s="226" t="s">
        <v>131</v>
      </c>
      <c r="E145" s="227" t="s">
        <v>21</v>
      </c>
      <c r="F145" s="228" t="s">
        <v>187</v>
      </c>
      <c r="G145" s="225"/>
      <c r="H145" s="229">
        <v>6184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131</v>
      </c>
      <c r="AU145" s="235" t="s">
        <v>77</v>
      </c>
      <c r="AV145" s="10" t="s">
        <v>79</v>
      </c>
      <c r="AW145" s="10" t="s">
        <v>33</v>
      </c>
      <c r="AX145" s="10" t="s">
        <v>69</v>
      </c>
      <c r="AY145" s="235" t="s">
        <v>122</v>
      </c>
    </row>
    <row r="146" s="12" customFormat="1">
      <c r="B146" s="246"/>
      <c r="C146" s="247"/>
      <c r="D146" s="226" t="s">
        <v>131</v>
      </c>
      <c r="E146" s="248" t="s">
        <v>21</v>
      </c>
      <c r="F146" s="249" t="s">
        <v>137</v>
      </c>
      <c r="G146" s="247"/>
      <c r="H146" s="250">
        <v>9988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131</v>
      </c>
      <c r="AU146" s="256" t="s">
        <v>77</v>
      </c>
      <c r="AV146" s="12" t="s">
        <v>129</v>
      </c>
      <c r="AW146" s="12" t="s">
        <v>33</v>
      </c>
      <c r="AX146" s="12" t="s">
        <v>77</v>
      </c>
      <c r="AY146" s="256" t="s">
        <v>122</v>
      </c>
    </row>
    <row r="147" s="11" customFormat="1">
      <c r="B147" s="236"/>
      <c r="C147" s="237"/>
      <c r="D147" s="226" t="s">
        <v>131</v>
      </c>
      <c r="E147" s="238" t="s">
        <v>21</v>
      </c>
      <c r="F147" s="239" t="s">
        <v>138</v>
      </c>
      <c r="G147" s="237"/>
      <c r="H147" s="238" t="s">
        <v>21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131</v>
      </c>
      <c r="AU147" s="245" t="s">
        <v>77</v>
      </c>
      <c r="AV147" s="11" t="s">
        <v>77</v>
      </c>
      <c r="AW147" s="11" t="s">
        <v>33</v>
      </c>
      <c r="AX147" s="11" t="s">
        <v>69</v>
      </c>
      <c r="AY147" s="245" t="s">
        <v>122</v>
      </c>
    </row>
    <row r="148" s="9" customFormat="1" ht="37.44" customHeight="1">
      <c r="B148" s="197"/>
      <c r="C148" s="198"/>
      <c r="D148" s="199" t="s">
        <v>68</v>
      </c>
      <c r="E148" s="200" t="s">
        <v>123</v>
      </c>
      <c r="F148" s="200" t="s">
        <v>188</v>
      </c>
      <c r="G148" s="198"/>
      <c r="H148" s="198"/>
      <c r="I148" s="201"/>
      <c r="J148" s="202">
        <f>BK148</f>
        <v>0</v>
      </c>
      <c r="K148" s="198"/>
      <c r="L148" s="203"/>
      <c r="M148" s="204"/>
      <c r="N148" s="205"/>
      <c r="O148" s="205"/>
      <c r="P148" s="206">
        <f>SUM(P149:P215)</f>
        <v>0</v>
      </c>
      <c r="Q148" s="205"/>
      <c r="R148" s="206">
        <f>SUM(R149:R215)</f>
        <v>2332.1054700000004</v>
      </c>
      <c r="S148" s="205"/>
      <c r="T148" s="207">
        <f>SUM(T149:T215)</f>
        <v>0</v>
      </c>
      <c r="AR148" s="208" t="s">
        <v>146</v>
      </c>
      <c r="AT148" s="209" t="s">
        <v>68</v>
      </c>
      <c r="AU148" s="209" t="s">
        <v>69</v>
      </c>
      <c r="AY148" s="208" t="s">
        <v>122</v>
      </c>
      <c r="BK148" s="210">
        <f>SUM(BK149:BK215)</f>
        <v>0</v>
      </c>
    </row>
    <row r="149" s="1" customFormat="1" ht="16.5" customHeight="1">
      <c r="B149" s="45"/>
      <c r="C149" s="211" t="s">
        <v>189</v>
      </c>
      <c r="D149" s="211" t="s">
        <v>123</v>
      </c>
      <c r="E149" s="212" t="s">
        <v>190</v>
      </c>
      <c r="F149" s="213" t="s">
        <v>191</v>
      </c>
      <c r="G149" s="214" t="s">
        <v>126</v>
      </c>
      <c r="H149" s="215">
        <v>2545</v>
      </c>
      <c r="I149" s="216"/>
      <c r="J149" s="217">
        <f>ROUND(I149*H149,2)</f>
        <v>0</v>
      </c>
      <c r="K149" s="213" t="s">
        <v>127</v>
      </c>
      <c r="L149" s="218"/>
      <c r="M149" s="219" t="s">
        <v>21</v>
      </c>
      <c r="N149" s="220" t="s">
        <v>40</v>
      </c>
      <c r="O149" s="46"/>
      <c r="P149" s="221">
        <f>O149*H149</f>
        <v>0</v>
      </c>
      <c r="Q149" s="221">
        <v>0.010030000000000001</v>
      </c>
      <c r="R149" s="221">
        <f>Q149*H149</f>
        <v>25.526350000000001</v>
      </c>
      <c r="S149" s="221">
        <v>0</v>
      </c>
      <c r="T149" s="222">
        <f>S149*H149</f>
        <v>0</v>
      </c>
      <c r="AR149" s="23" t="s">
        <v>128</v>
      </c>
      <c r="AT149" s="23" t="s">
        <v>123</v>
      </c>
      <c r="AU149" s="23" t="s">
        <v>77</v>
      </c>
      <c r="AY149" s="23" t="s">
        <v>122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23" t="s">
        <v>77</v>
      </c>
      <c r="BK149" s="223">
        <f>ROUND(I149*H149,2)</f>
        <v>0</v>
      </c>
      <c r="BL149" s="23" t="s">
        <v>129</v>
      </c>
      <c r="BM149" s="23" t="s">
        <v>192</v>
      </c>
    </row>
    <row r="150" s="10" customFormat="1">
      <c r="B150" s="224"/>
      <c r="C150" s="225"/>
      <c r="D150" s="226" t="s">
        <v>131</v>
      </c>
      <c r="E150" s="227" t="s">
        <v>21</v>
      </c>
      <c r="F150" s="228" t="s">
        <v>193</v>
      </c>
      <c r="G150" s="225"/>
      <c r="H150" s="229">
        <v>382.27999999999997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131</v>
      </c>
      <c r="AU150" s="235" t="s">
        <v>77</v>
      </c>
      <c r="AV150" s="10" t="s">
        <v>79</v>
      </c>
      <c r="AW150" s="10" t="s">
        <v>33</v>
      </c>
      <c r="AX150" s="10" t="s">
        <v>69</v>
      </c>
      <c r="AY150" s="235" t="s">
        <v>122</v>
      </c>
    </row>
    <row r="151" s="10" customFormat="1">
      <c r="B151" s="224"/>
      <c r="C151" s="225"/>
      <c r="D151" s="226" t="s">
        <v>131</v>
      </c>
      <c r="E151" s="227" t="s">
        <v>21</v>
      </c>
      <c r="F151" s="228" t="s">
        <v>194</v>
      </c>
      <c r="G151" s="225"/>
      <c r="H151" s="229">
        <v>0.71999999999999997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AT151" s="235" t="s">
        <v>131</v>
      </c>
      <c r="AU151" s="235" t="s">
        <v>77</v>
      </c>
      <c r="AV151" s="10" t="s">
        <v>79</v>
      </c>
      <c r="AW151" s="10" t="s">
        <v>33</v>
      </c>
      <c r="AX151" s="10" t="s">
        <v>69</v>
      </c>
      <c r="AY151" s="235" t="s">
        <v>122</v>
      </c>
    </row>
    <row r="152" s="11" customFormat="1">
      <c r="B152" s="236"/>
      <c r="C152" s="237"/>
      <c r="D152" s="226" t="s">
        <v>131</v>
      </c>
      <c r="E152" s="238" t="s">
        <v>21</v>
      </c>
      <c r="F152" s="239" t="s">
        <v>195</v>
      </c>
      <c r="G152" s="237"/>
      <c r="H152" s="238" t="s">
        <v>21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131</v>
      </c>
      <c r="AU152" s="245" t="s">
        <v>77</v>
      </c>
      <c r="AV152" s="11" t="s">
        <v>77</v>
      </c>
      <c r="AW152" s="11" t="s">
        <v>33</v>
      </c>
      <c r="AX152" s="11" t="s">
        <v>69</v>
      </c>
      <c r="AY152" s="245" t="s">
        <v>122</v>
      </c>
    </row>
    <row r="153" s="10" customFormat="1">
      <c r="B153" s="224"/>
      <c r="C153" s="225"/>
      <c r="D153" s="226" t="s">
        <v>131</v>
      </c>
      <c r="E153" s="227" t="s">
        <v>21</v>
      </c>
      <c r="F153" s="228" t="s">
        <v>196</v>
      </c>
      <c r="G153" s="225"/>
      <c r="H153" s="229">
        <v>418.19999999999999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131</v>
      </c>
      <c r="AU153" s="235" t="s">
        <v>77</v>
      </c>
      <c r="AV153" s="10" t="s">
        <v>79</v>
      </c>
      <c r="AW153" s="10" t="s">
        <v>33</v>
      </c>
      <c r="AX153" s="10" t="s">
        <v>69</v>
      </c>
      <c r="AY153" s="235" t="s">
        <v>122</v>
      </c>
    </row>
    <row r="154" s="10" customFormat="1">
      <c r="B154" s="224"/>
      <c r="C154" s="225"/>
      <c r="D154" s="226" t="s">
        <v>131</v>
      </c>
      <c r="E154" s="227" t="s">
        <v>21</v>
      </c>
      <c r="F154" s="228" t="s">
        <v>197</v>
      </c>
      <c r="G154" s="225"/>
      <c r="H154" s="229">
        <v>0.80000000000000004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131</v>
      </c>
      <c r="AU154" s="235" t="s">
        <v>77</v>
      </c>
      <c r="AV154" s="10" t="s">
        <v>79</v>
      </c>
      <c r="AW154" s="10" t="s">
        <v>33</v>
      </c>
      <c r="AX154" s="10" t="s">
        <v>69</v>
      </c>
      <c r="AY154" s="235" t="s">
        <v>122</v>
      </c>
    </row>
    <row r="155" s="10" customFormat="1">
      <c r="B155" s="224"/>
      <c r="C155" s="225"/>
      <c r="D155" s="226" t="s">
        <v>131</v>
      </c>
      <c r="E155" s="227" t="s">
        <v>21</v>
      </c>
      <c r="F155" s="228" t="s">
        <v>198</v>
      </c>
      <c r="G155" s="225"/>
      <c r="H155" s="229">
        <v>429.68000000000001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131</v>
      </c>
      <c r="AU155" s="235" t="s">
        <v>77</v>
      </c>
      <c r="AV155" s="10" t="s">
        <v>79</v>
      </c>
      <c r="AW155" s="10" t="s">
        <v>33</v>
      </c>
      <c r="AX155" s="10" t="s">
        <v>69</v>
      </c>
      <c r="AY155" s="235" t="s">
        <v>122</v>
      </c>
    </row>
    <row r="156" s="10" customFormat="1">
      <c r="B156" s="224"/>
      <c r="C156" s="225"/>
      <c r="D156" s="226" t="s">
        <v>131</v>
      </c>
      <c r="E156" s="227" t="s">
        <v>21</v>
      </c>
      <c r="F156" s="228" t="s">
        <v>199</v>
      </c>
      <c r="G156" s="225"/>
      <c r="H156" s="229">
        <v>0.32000000000000001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AT156" s="235" t="s">
        <v>131</v>
      </c>
      <c r="AU156" s="235" t="s">
        <v>77</v>
      </c>
      <c r="AV156" s="10" t="s">
        <v>79</v>
      </c>
      <c r="AW156" s="10" t="s">
        <v>33</v>
      </c>
      <c r="AX156" s="10" t="s">
        <v>69</v>
      </c>
      <c r="AY156" s="235" t="s">
        <v>122</v>
      </c>
    </row>
    <row r="157" s="10" customFormat="1">
      <c r="B157" s="224"/>
      <c r="C157" s="225"/>
      <c r="D157" s="226" t="s">
        <v>131</v>
      </c>
      <c r="E157" s="227" t="s">
        <v>21</v>
      </c>
      <c r="F157" s="228" t="s">
        <v>200</v>
      </c>
      <c r="G157" s="225"/>
      <c r="H157" s="229">
        <v>231.24000000000001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131</v>
      </c>
      <c r="AU157" s="235" t="s">
        <v>77</v>
      </c>
      <c r="AV157" s="10" t="s">
        <v>79</v>
      </c>
      <c r="AW157" s="10" t="s">
        <v>33</v>
      </c>
      <c r="AX157" s="10" t="s">
        <v>69</v>
      </c>
      <c r="AY157" s="235" t="s">
        <v>122</v>
      </c>
    </row>
    <row r="158" s="10" customFormat="1">
      <c r="B158" s="224"/>
      <c r="C158" s="225"/>
      <c r="D158" s="226" t="s">
        <v>131</v>
      </c>
      <c r="E158" s="227" t="s">
        <v>21</v>
      </c>
      <c r="F158" s="228" t="s">
        <v>201</v>
      </c>
      <c r="G158" s="225"/>
      <c r="H158" s="229">
        <v>0.76000000000000001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131</v>
      </c>
      <c r="AU158" s="235" t="s">
        <v>77</v>
      </c>
      <c r="AV158" s="10" t="s">
        <v>79</v>
      </c>
      <c r="AW158" s="10" t="s">
        <v>33</v>
      </c>
      <c r="AX158" s="10" t="s">
        <v>69</v>
      </c>
      <c r="AY158" s="235" t="s">
        <v>122</v>
      </c>
    </row>
    <row r="159" s="10" customFormat="1">
      <c r="B159" s="224"/>
      <c r="C159" s="225"/>
      <c r="D159" s="226" t="s">
        <v>131</v>
      </c>
      <c r="E159" s="227" t="s">
        <v>21</v>
      </c>
      <c r="F159" s="228" t="s">
        <v>202</v>
      </c>
      <c r="G159" s="225"/>
      <c r="H159" s="229">
        <v>252.56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131</v>
      </c>
      <c r="AU159" s="235" t="s">
        <v>77</v>
      </c>
      <c r="AV159" s="10" t="s">
        <v>79</v>
      </c>
      <c r="AW159" s="10" t="s">
        <v>33</v>
      </c>
      <c r="AX159" s="10" t="s">
        <v>69</v>
      </c>
      <c r="AY159" s="235" t="s">
        <v>122</v>
      </c>
    </row>
    <row r="160" s="10" customFormat="1">
      <c r="B160" s="224"/>
      <c r="C160" s="225"/>
      <c r="D160" s="226" t="s">
        <v>131</v>
      </c>
      <c r="E160" s="227" t="s">
        <v>21</v>
      </c>
      <c r="F160" s="228" t="s">
        <v>203</v>
      </c>
      <c r="G160" s="225"/>
      <c r="H160" s="229">
        <v>0.44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131</v>
      </c>
      <c r="AU160" s="235" t="s">
        <v>77</v>
      </c>
      <c r="AV160" s="10" t="s">
        <v>79</v>
      </c>
      <c r="AW160" s="10" t="s">
        <v>33</v>
      </c>
      <c r="AX160" s="10" t="s">
        <v>69</v>
      </c>
      <c r="AY160" s="235" t="s">
        <v>122</v>
      </c>
    </row>
    <row r="161" s="10" customFormat="1">
      <c r="B161" s="224"/>
      <c r="C161" s="225"/>
      <c r="D161" s="226" t="s">
        <v>131</v>
      </c>
      <c r="E161" s="227" t="s">
        <v>21</v>
      </c>
      <c r="F161" s="228" t="s">
        <v>204</v>
      </c>
      <c r="G161" s="225"/>
      <c r="H161" s="229">
        <v>531.36000000000001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AT161" s="235" t="s">
        <v>131</v>
      </c>
      <c r="AU161" s="235" t="s">
        <v>77</v>
      </c>
      <c r="AV161" s="10" t="s">
        <v>79</v>
      </c>
      <c r="AW161" s="10" t="s">
        <v>33</v>
      </c>
      <c r="AX161" s="10" t="s">
        <v>69</v>
      </c>
      <c r="AY161" s="235" t="s">
        <v>122</v>
      </c>
    </row>
    <row r="162" s="10" customFormat="1">
      <c r="B162" s="224"/>
      <c r="C162" s="225"/>
      <c r="D162" s="226" t="s">
        <v>131</v>
      </c>
      <c r="E162" s="227" t="s">
        <v>21</v>
      </c>
      <c r="F162" s="228" t="s">
        <v>205</v>
      </c>
      <c r="G162" s="225"/>
      <c r="H162" s="229">
        <v>0.64000000000000001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131</v>
      </c>
      <c r="AU162" s="235" t="s">
        <v>77</v>
      </c>
      <c r="AV162" s="10" t="s">
        <v>79</v>
      </c>
      <c r="AW162" s="10" t="s">
        <v>33</v>
      </c>
      <c r="AX162" s="10" t="s">
        <v>69</v>
      </c>
      <c r="AY162" s="235" t="s">
        <v>122</v>
      </c>
    </row>
    <row r="163" s="10" customFormat="1">
      <c r="B163" s="224"/>
      <c r="C163" s="225"/>
      <c r="D163" s="226" t="s">
        <v>131</v>
      </c>
      <c r="E163" s="227" t="s">
        <v>21</v>
      </c>
      <c r="F163" s="228" t="s">
        <v>206</v>
      </c>
      <c r="G163" s="225"/>
      <c r="H163" s="229">
        <v>295.19999999999999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131</v>
      </c>
      <c r="AU163" s="235" t="s">
        <v>77</v>
      </c>
      <c r="AV163" s="10" t="s">
        <v>79</v>
      </c>
      <c r="AW163" s="10" t="s">
        <v>33</v>
      </c>
      <c r="AX163" s="10" t="s">
        <v>69</v>
      </c>
      <c r="AY163" s="235" t="s">
        <v>122</v>
      </c>
    </row>
    <row r="164" s="10" customFormat="1">
      <c r="B164" s="224"/>
      <c r="C164" s="225"/>
      <c r="D164" s="226" t="s">
        <v>131</v>
      </c>
      <c r="E164" s="227" t="s">
        <v>21</v>
      </c>
      <c r="F164" s="228" t="s">
        <v>197</v>
      </c>
      <c r="G164" s="225"/>
      <c r="H164" s="229">
        <v>0.80000000000000004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131</v>
      </c>
      <c r="AU164" s="235" t="s">
        <v>77</v>
      </c>
      <c r="AV164" s="10" t="s">
        <v>79</v>
      </c>
      <c r="AW164" s="10" t="s">
        <v>33</v>
      </c>
      <c r="AX164" s="10" t="s">
        <v>69</v>
      </c>
      <c r="AY164" s="235" t="s">
        <v>122</v>
      </c>
    </row>
    <row r="165" s="12" customFormat="1">
      <c r="B165" s="246"/>
      <c r="C165" s="247"/>
      <c r="D165" s="226" t="s">
        <v>131</v>
      </c>
      <c r="E165" s="248" t="s">
        <v>21</v>
      </c>
      <c r="F165" s="249" t="s">
        <v>137</v>
      </c>
      <c r="G165" s="247"/>
      <c r="H165" s="250">
        <v>2545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131</v>
      </c>
      <c r="AU165" s="256" t="s">
        <v>77</v>
      </c>
      <c r="AV165" s="12" t="s">
        <v>129</v>
      </c>
      <c r="AW165" s="12" t="s">
        <v>33</v>
      </c>
      <c r="AX165" s="12" t="s">
        <v>77</v>
      </c>
      <c r="AY165" s="256" t="s">
        <v>122</v>
      </c>
    </row>
    <row r="166" s="1" customFormat="1" ht="25.5" customHeight="1">
      <c r="B166" s="45"/>
      <c r="C166" s="211" t="s">
        <v>143</v>
      </c>
      <c r="D166" s="211" t="s">
        <v>123</v>
      </c>
      <c r="E166" s="212" t="s">
        <v>207</v>
      </c>
      <c r="F166" s="213" t="s">
        <v>208</v>
      </c>
      <c r="G166" s="214" t="s">
        <v>126</v>
      </c>
      <c r="H166" s="215">
        <v>104</v>
      </c>
      <c r="I166" s="216"/>
      <c r="J166" s="217">
        <f>ROUND(I166*H166,2)</f>
        <v>0</v>
      </c>
      <c r="K166" s="213" t="s">
        <v>127</v>
      </c>
      <c r="L166" s="218"/>
      <c r="M166" s="219" t="s">
        <v>21</v>
      </c>
      <c r="N166" s="220" t="s">
        <v>40</v>
      </c>
      <c r="O166" s="46"/>
      <c r="P166" s="221">
        <f>O166*H166</f>
        <v>0</v>
      </c>
      <c r="Q166" s="221">
        <v>0.00123</v>
      </c>
      <c r="R166" s="221">
        <f>Q166*H166</f>
        <v>0.12792000000000001</v>
      </c>
      <c r="S166" s="221">
        <v>0</v>
      </c>
      <c r="T166" s="222">
        <f>S166*H166</f>
        <v>0</v>
      </c>
      <c r="AR166" s="23" t="s">
        <v>128</v>
      </c>
      <c r="AT166" s="23" t="s">
        <v>123</v>
      </c>
      <c r="AU166" s="23" t="s">
        <v>77</v>
      </c>
      <c r="AY166" s="23" t="s">
        <v>122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23" t="s">
        <v>77</v>
      </c>
      <c r="BK166" s="223">
        <f>ROUND(I166*H166,2)</f>
        <v>0</v>
      </c>
      <c r="BL166" s="23" t="s">
        <v>129</v>
      </c>
      <c r="BM166" s="23" t="s">
        <v>209</v>
      </c>
    </row>
    <row r="167" s="11" customFormat="1">
      <c r="B167" s="236"/>
      <c r="C167" s="237"/>
      <c r="D167" s="226" t="s">
        <v>131</v>
      </c>
      <c r="E167" s="238" t="s">
        <v>21</v>
      </c>
      <c r="F167" s="239" t="s">
        <v>210</v>
      </c>
      <c r="G167" s="237"/>
      <c r="H167" s="238" t="s">
        <v>21</v>
      </c>
      <c r="I167" s="240"/>
      <c r="J167" s="237"/>
      <c r="K167" s="237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131</v>
      </c>
      <c r="AU167" s="245" t="s">
        <v>77</v>
      </c>
      <c r="AV167" s="11" t="s">
        <v>77</v>
      </c>
      <c r="AW167" s="11" t="s">
        <v>33</v>
      </c>
      <c r="AX167" s="11" t="s">
        <v>69</v>
      </c>
      <c r="AY167" s="245" t="s">
        <v>122</v>
      </c>
    </row>
    <row r="168" s="10" customFormat="1">
      <c r="B168" s="224"/>
      <c r="C168" s="225"/>
      <c r="D168" s="226" t="s">
        <v>131</v>
      </c>
      <c r="E168" s="227" t="s">
        <v>21</v>
      </c>
      <c r="F168" s="228" t="s">
        <v>211</v>
      </c>
      <c r="G168" s="225"/>
      <c r="H168" s="229">
        <v>48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AT168" s="235" t="s">
        <v>131</v>
      </c>
      <c r="AU168" s="235" t="s">
        <v>77</v>
      </c>
      <c r="AV168" s="10" t="s">
        <v>79</v>
      </c>
      <c r="AW168" s="10" t="s">
        <v>33</v>
      </c>
      <c r="AX168" s="10" t="s">
        <v>69</v>
      </c>
      <c r="AY168" s="235" t="s">
        <v>122</v>
      </c>
    </row>
    <row r="169" s="11" customFormat="1">
      <c r="B169" s="236"/>
      <c r="C169" s="237"/>
      <c r="D169" s="226" t="s">
        <v>131</v>
      </c>
      <c r="E169" s="238" t="s">
        <v>21</v>
      </c>
      <c r="F169" s="239" t="s">
        <v>212</v>
      </c>
      <c r="G169" s="237"/>
      <c r="H169" s="238" t="s">
        <v>21</v>
      </c>
      <c r="I169" s="240"/>
      <c r="J169" s="237"/>
      <c r="K169" s="237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131</v>
      </c>
      <c r="AU169" s="245" t="s">
        <v>77</v>
      </c>
      <c r="AV169" s="11" t="s">
        <v>77</v>
      </c>
      <c r="AW169" s="11" t="s">
        <v>33</v>
      </c>
      <c r="AX169" s="11" t="s">
        <v>69</v>
      </c>
      <c r="AY169" s="245" t="s">
        <v>122</v>
      </c>
    </row>
    <row r="170" s="10" customFormat="1">
      <c r="B170" s="224"/>
      <c r="C170" s="225"/>
      <c r="D170" s="226" t="s">
        <v>131</v>
      </c>
      <c r="E170" s="227" t="s">
        <v>21</v>
      </c>
      <c r="F170" s="228" t="s">
        <v>213</v>
      </c>
      <c r="G170" s="225"/>
      <c r="H170" s="229">
        <v>56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AT170" s="235" t="s">
        <v>131</v>
      </c>
      <c r="AU170" s="235" t="s">
        <v>77</v>
      </c>
      <c r="AV170" s="10" t="s">
        <v>79</v>
      </c>
      <c r="AW170" s="10" t="s">
        <v>33</v>
      </c>
      <c r="AX170" s="10" t="s">
        <v>69</v>
      </c>
      <c r="AY170" s="235" t="s">
        <v>122</v>
      </c>
    </row>
    <row r="171" s="12" customFormat="1">
      <c r="B171" s="246"/>
      <c r="C171" s="247"/>
      <c r="D171" s="226" t="s">
        <v>131</v>
      </c>
      <c r="E171" s="248" t="s">
        <v>21</v>
      </c>
      <c r="F171" s="249" t="s">
        <v>137</v>
      </c>
      <c r="G171" s="247"/>
      <c r="H171" s="250">
        <v>104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131</v>
      </c>
      <c r="AU171" s="256" t="s">
        <v>77</v>
      </c>
      <c r="AV171" s="12" t="s">
        <v>129</v>
      </c>
      <c r="AW171" s="12" t="s">
        <v>33</v>
      </c>
      <c r="AX171" s="12" t="s">
        <v>77</v>
      </c>
      <c r="AY171" s="256" t="s">
        <v>122</v>
      </c>
    </row>
    <row r="172" s="1" customFormat="1" ht="16.5" customHeight="1">
      <c r="B172" s="45"/>
      <c r="C172" s="211" t="s">
        <v>214</v>
      </c>
      <c r="D172" s="211" t="s">
        <v>123</v>
      </c>
      <c r="E172" s="212" t="s">
        <v>215</v>
      </c>
      <c r="F172" s="213" t="s">
        <v>216</v>
      </c>
      <c r="G172" s="214" t="s">
        <v>126</v>
      </c>
      <c r="H172" s="215">
        <v>4</v>
      </c>
      <c r="I172" s="216"/>
      <c r="J172" s="217">
        <f>ROUND(I172*H172,2)</f>
        <v>0</v>
      </c>
      <c r="K172" s="213" t="s">
        <v>127</v>
      </c>
      <c r="L172" s="218"/>
      <c r="M172" s="219" t="s">
        <v>21</v>
      </c>
      <c r="N172" s="220" t="s">
        <v>40</v>
      </c>
      <c r="O172" s="46"/>
      <c r="P172" s="221">
        <f>O172*H172</f>
        <v>0</v>
      </c>
      <c r="Q172" s="221">
        <v>1.5549999999999999</v>
      </c>
      <c r="R172" s="221">
        <f>Q172*H172</f>
        <v>6.2199999999999998</v>
      </c>
      <c r="S172" s="221">
        <v>0</v>
      </c>
      <c r="T172" s="222">
        <f>S172*H172</f>
        <v>0</v>
      </c>
      <c r="AR172" s="23" t="s">
        <v>128</v>
      </c>
      <c r="AT172" s="23" t="s">
        <v>123</v>
      </c>
      <c r="AU172" s="23" t="s">
        <v>77</v>
      </c>
      <c r="AY172" s="23" t="s">
        <v>122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23" t="s">
        <v>77</v>
      </c>
      <c r="BK172" s="223">
        <f>ROUND(I172*H172,2)</f>
        <v>0</v>
      </c>
      <c r="BL172" s="23" t="s">
        <v>129</v>
      </c>
      <c r="BM172" s="23" t="s">
        <v>217</v>
      </c>
    </row>
    <row r="173" s="11" customFormat="1">
      <c r="B173" s="236"/>
      <c r="C173" s="237"/>
      <c r="D173" s="226" t="s">
        <v>131</v>
      </c>
      <c r="E173" s="238" t="s">
        <v>21</v>
      </c>
      <c r="F173" s="239" t="s">
        <v>210</v>
      </c>
      <c r="G173" s="237"/>
      <c r="H173" s="238" t="s">
        <v>21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131</v>
      </c>
      <c r="AU173" s="245" t="s">
        <v>77</v>
      </c>
      <c r="AV173" s="11" t="s">
        <v>77</v>
      </c>
      <c r="AW173" s="11" t="s">
        <v>33</v>
      </c>
      <c r="AX173" s="11" t="s">
        <v>69</v>
      </c>
      <c r="AY173" s="245" t="s">
        <v>122</v>
      </c>
    </row>
    <row r="174" s="10" customFormat="1">
      <c r="B174" s="224"/>
      <c r="C174" s="225"/>
      <c r="D174" s="226" t="s">
        <v>131</v>
      </c>
      <c r="E174" s="227" t="s">
        <v>21</v>
      </c>
      <c r="F174" s="228" t="s">
        <v>79</v>
      </c>
      <c r="G174" s="225"/>
      <c r="H174" s="229">
        <v>2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AT174" s="235" t="s">
        <v>131</v>
      </c>
      <c r="AU174" s="235" t="s">
        <v>77</v>
      </c>
      <c r="AV174" s="10" t="s">
        <v>79</v>
      </c>
      <c r="AW174" s="10" t="s">
        <v>33</v>
      </c>
      <c r="AX174" s="10" t="s">
        <v>69</v>
      </c>
      <c r="AY174" s="235" t="s">
        <v>122</v>
      </c>
    </row>
    <row r="175" s="11" customFormat="1">
      <c r="B175" s="236"/>
      <c r="C175" s="237"/>
      <c r="D175" s="226" t="s">
        <v>131</v>
      </c>
      <c r="E175" s="238" t="s">
        <v>21</v>
      </c>
      <c r="F175" s="239" t="s">
        <v>212</v>
      </c>
      <c r="G175" s="237"/>
      <c r="H175" s="238" t="s">
        <v>21</v>
      </c>
      <c r="I175" s="240"/>
      <c r="J175" s="237"/>
      <c r="K175" s="237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131</v>
      </c>
      <c r="AU175" s="245" t="s">
        <v>77</v>
      </c>
      <c r="AV175" s="11" t="s">
        <v>77</v>
      </c>
      <c r="AW175" s="11" t="s">
        <v>33</v>
      </c>
      <c r="AX175" s="11" t="s">
        <v>69</v>
      </c>
      <c r="AY175" s="245" t="s">
        <v>122</v>
      </c>
    </row>
    <row r="176" s="10" customFormat="1">
      <c r="B176" s="224"/>
      <c r="C176" s="225"/>
      <c r="D176" s="226" t="s">
        <v>131</v>
      </c>
      <c r="E176" s="227" t="s">
        <v>21</v>
      </c>
      <c r="F176" s="228" t="s">
        <v>79</v>
      </c>
      <c r="G176" s="225"/>
      <c r="H176" s="229">
        <v>2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AT176" s="235" t="s">
        <v>131</v>
      </c>
      <c r="AU176" s="235" t="s">
        <v>77</v>
      </c>
      <c r="AV176" s="10" t="s">
        <v>79</v>
      </c>
      <c r="AW176" s="10" t="s">
        <v>33</v>
      </c>
      <c r="AX176" s="10" t="s">
        <v>69</v>
      </c>
      <c r="AY176" s="235" t="s">
        <v>122</v>
      </c>
    </row>
    <row r="177" s="12" customFormat="1">
      <c r="B177" s="246"/>
      <c r="C177" s="247"/>
      <c r="D177" s="226" t="s">
        <v>131</v>
      </c>
      <c r="E177" s="248" t="s">
        <v>21</v>
      </c>
      <c r="F177" s="249" t="s">
        <v>137</v>
      </c>
      <c r="G177" s="247"/>
      <c r="H177" s="250">
        <v>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131</v>
      </c>
      <c r="AU177" s="256" t="s">
        <v>77</v>
      </c>
      <c r="AV177" s="12" t="s">
        <v>129</v>
      </c>
      <c r="AW177" s="12" t="s">
        <v>33</v>
      </c>
      <c r="AX177" s="12" t="s">
        <v>77</v>
      </c>
      <c r="AY177" s="256" t="s">
        <v>122</v>
      </c>
    </row>
    <row r="178" s="1" customFormat="1" ht="16.5" customHeight="1">
      <c r="B178" s="45"/>
      <c r="C178" s="211" t="s">
        <v>145</v>
      </c>
      <c r="D178" s="211" t="s">
        <v>123</v>
      </c>
      <c r="E178" s="212" t="s">
        <v>218</v>
      </c>
      <c r="F178" s="213" t="s">
        <v>219</v>
      </c>
      <c r="G178" s="214" t="s">
        <v>126</v>
      </c>
      <c r="H178" s="215">
        <v>4</v>
      </c>
      <c r="I178" s="216"/>
      <c r="J178" s="217">
        <f>ROUND(I178*H178,2)</f>
        <v>0</v>
      </c>
      <c r="K178" s="213" t="s">
        <v>127</v>
      </c>
      <c r="L178" s="218"/>
      <c r="M178" s="219" t="s">
        <v>21</v>
      </c>
      <c r="N178" s="220" t="s">
        <v>40</v>
      </c>
      <c r="O178" s="46"/>
      <c r="P178" s="221">
        <f>O178*H178</f>
        <v>0</v>
      </c>
      <c r="Q178" s="221">
        <v>0.002</v>
      </c>
      <c r="R178" s="221">
        <f>Q178*H178</f>
        <v>0.0080000000000000002</v>
      </c>
      <c r="S178" s="221">
        <v>0</v>
      </c>
      <c r="T178" s="222">
        <f>S178*H178</f>
        <v>0</v>
      </c>
      <c r="AR178" s="23" t="s">
        <v>128</v>
      </c>
      <c r="AT178" s="23" t="s">
        <v>123</v>
      </c>
      <c r="AU178" s="23" t="s">
        <v>77</v>
      </c>
      <c r="AY178" s="23" t="s">
        <v>122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23" t="s">
        <v>77</v>
      </c>
      <c r="BK178" s="223">
        <f>ROUND(I178*H178,2)</f>
        <v>0</v>
      </c>
      <c r="BL178" s="23" t="s">
        <v>129</v>
      </c>
      <c r="BM178" s="23" t="s">
        <v>220</v>
      </c>
    </row>
    <row r="179" s="11" customFormat="1">
      <c r="B179" s="236"/>
      <c r="C179" s="237"/>
      <c r="D179" s="226" t="s">
        <v>131</v>
      </c>
      <c r="E179" s="238" t="s">
        <v>21</v>
      </c>
      <c r="F179" s="239" t="s">
        <v>210</v>
      </c>
      <c r="G179" s="237"/>
      <c r="H179" s="238" t="s">
        <v>21</v>
      </c>
      <c r="I179" s="240"/>
      <c r="J179" s="237"/>
      <c r="K179" s="237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131</v>
      </c>
      <c r="AU179" s="245" t="s">
        <v>77</v>
      </c>
      <c r="AV179" s="11" t="s">
        <v>77</v>
      </c>
      <c r="AW179" s="11" t="s">
        <v>33</v>
      </c>
      <c r="AX179" s="11" t="s">
        <v>69</v>
      </c>
      <c r="AY179" s="245" t="s">
        <v>122</v>
      </c>
    </row>
    <row r="180" s="10" customFormat="1">
      <c r="B180" s="224"/>
      <c r="C180" s="225"/>
      <c r="D180" s="226" t="s">
        <v>131</v>
      </c>
      <c r="E180" s="227" t="s">
        <v>21</v>
      </c>
      <c r="F180" s="228" t="s">
        <v>79</v>
      </c>
      <c r="G180" s="225"/>
      <c r="H180" s="229">
        <v>2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AT180" s="235" t="s">
        <v>131</v>
      </c>
      <c r="AU180" s="235" t="s">
        <v>77</v>
      </c>
      <c r="AV180" s="10" t="s">
        <v>79</v>
      </c>
      <c r="AW180" s="10" t="s">
        <v>33</v>
      </c>
      <c r="AX180" s="10" t="s">
        <v>69</v>
      </c>
      <c r="AY180" s="235" t="s">
        <v>122</v>
      </c>
    </row>
    <row r="181" s="11" customFormat="1">
      <c r="B181" s="236"/>
      <c r="C181" s="237"/>
      <c r="D181" s="226" t="s">
        <v>131</v>
      </c>
      <c r="E181" s="238" t="s">
        <v>21</v>
      </c>
      <c r="F181" s="239" t="s">
        <v>212</v>
      </c>
      <c r="G181" s="237"/>
      <c r="H181" s="238" t="s">
        <v>21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131</v>
      </c>
      <c r="AU181" s="245" t="s">
        <v>77</v>
      </c>
      <c r="AV181" s="11" t="s">
        <v>77</v>
      </c>
      <c r="AW181" s="11" t="s">
        <v>33</v>
      </c>
      <c r="AX181" s="11" t="s">
        <v>69</v>
      </c>
      <c r="AY181" s="245" t="s">
        <v>122</v>
      </c>
    </row>
    <row r="182" s="10" customFormat="1">
      <c r="B182" s="224"/>
      <c r="C182" s="225"/>
      <c r="D182" s="226" t="s">
        <v>131</v>
      </c>
      <c r="E182" s="227" t="s">
        <v>21</v>
      </c>
      <c r="F182" s="228" t="s">
        <v>79</v>
      </c>
      <c r="G182" s="225"/>
      <c r="H182" s="229">
        <v>2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131</v>
      </c>
      <c r="AU182" s="235" t="s">
        <v>77</v>
      </c>
      <c r="AV182" s="10" t="s">
        <v>79</v>
      </c>
      <c r="AW182" s="10" t="s">
        <v>33</v>
      </c>
      <c r="AX182" s="10" t="s">
        <v>69</v>
      </c>
      <c r="AY182" s="235" t="s">
        <v>122</v>
      </c>
    </row>
    <row r="183" s="12" customFormat="1">
      <c r="B183" s="246"/>
      <c r="C183" s="247"/>
      <c r="D183" s="226" t="s">
        <v>131</v>
      </c>
      <c r="E183" s="248" t="s">
        <v>21</v>
      </c>
      <c r="F183" s="249" t="s">
        <v>137</v>
      </c>
      <c r="G183" s="247"/>
      <c r="H183" s="250">
        <v>4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131</v>
      </c>
      <c r="AU183" s="256" t="s">
        <v>77</v>
      </c>
      <c r="AV183" s="12" t="s">
        <v>129</v>
      </c>
      <c r="AW183" s="12" t="s">
        <v>33</v>
      </c>
      <c r="AX183" s="12" t="s">
        <v>77</v>
      </c>
      <c r="AY183" s="256" t="s">
        <v>122</v>
      </c>
    </row>
    <row r="184" s="1" customFormat="1" ht="25.5" customHeight="1">
      <c r="B184" s="45"/>
      <c r="C184" s="211" t="s">
        <v>10</v>
      </c>
      <c r="D184" s="211" t="s">
        <v>123</v>
      </c>
      <c r="E184" s="212" t="s">
        <v>221</v>
      </c>
      <c r="F184" s="213" t="s">
        <v>222</v>
      </c>
      <c r="G184" s="214" t="s">
        <v>223</v>
      </c>
      <c r="H184" s="215">
        <v>2254.8600000000001</v>
      </c>
      <c r="I184" s="216"/>
      <c r="J184" s="217">
        <f>ROUND(I184*H184,2)</f>
        <v>0</v>
      </c>
      <c r="K184" s="213" t="s">
        <v>127</v>
      </c>
      <c r="L184" s="218"/>
      <c r="M184" s="219" t="s">
        <v>21</v>
      </c>
      <c r="N184" s="220" t="s">
        <v>40</v>
      </c>
      <c r="O184" s="46"/>
      <c r="P184" s="221">
        <f>O184*H184</f>
        <v>0</v>
      </c>
      <c r="Q184" s="221">
        <v>1</v>
      </c>
      <c r="R184" s="221">
        <f>Q184*H184</f>
        <v>2254.8600000000001</v>
      </c>
      <c r="S184" s="221">
        <v>0</v>
      </c>
      <c r="T184" s="222">
        <f>S184*H184</f>
        <v>0</v>
      </c>
      <c r="AR184" s="23" t="s">
        <v>128</v>
      </c>
      <c r="AT184" s="23" t="s">
        <v>123</v>
      </c>
      <c r="AU184" s="23" t="s">
        <v>77</v>
      </c>
      <c r="AY184" s="23" t="s">
        <v>122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23" t="s">
        <v>77</v>
      </c>
      <c r="BK184" s="223">
        <f>ROUND(I184*H184,2)</f>
        <v>0</v>
      </c>
      <c r="BL184" s="23" t="s">
        <v>129</v>
      </c>
      <c r="BM184" s="23" t="s">
        <v>224</v>
      </c>
    </row>
    <row r="185" s="10" customFormat="1">
      <c r="B185" s="224"/>
      <c r="C185" s="225"/>
      <c r="D185" s="226" t="s">
        <v>131</v>
      </c>
      <c r="E185" s="227" t="s">
        <v>21</v>
      </c>
      <c r="F185" s="228" t="s">
        <v>225</v>
      </c>
      <c r="G185" s="225"/>
      <c r="H185" s="229">
        <v>1576.26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AT185" s="235" t="s">
        <v>131</v>
      </c>
      <c r="AU185" s="235" t="s">
        <v>77</v>
      </c>
      <c r="AV185" s="10" t="s">
        <v>79</v>
      </c>
      <c r="AW185" s="10" t="s">
        <v>33</v>
      </c>
      <c r="AX185" s="10" t="s">
        <v>69</v>
      </c>
      <c r="AY185" s="235" t="s">
        <v>122</v>
      </c>
    </row>
    <row r="186" s="11" customFormat="1">
      <c r="B186" s="236"/>
      <c r="C186" s="237"/>
      <c r="D186" s="226" t="s">
        <v>131</v>
      </c>
      <c r="E186" s="238" t="s">
        <v>21</v>
      </c>
      <c r="F186" s="239" t="s">
        <v>155</v>
      </c>
      <c r="G186" s="237"/>
      <c r="H186" s="238" t="s">
        <v>21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131</v>
      </c>
      <c r="AU186" s="245" t="s">
        <v>77</v>
      </c>
      <c r="AV186" s="11" t="s">
        <v>77</v>
      </c>
      <c r="AW186" s="11" t="s">
        <v>33</v>
      </c>
      <c r="AX186" s="11" t="s">
        <v>69</v>
      </c>
      <c r="AY186" s="245" t="s">
        <v>122</v>
      </c>
    </row>
    <row r="187" s="10" customFormat="1">
      <c r="B187" s="224"/>
      <c r="C187" s="225"/>
      <c r="D187" s="226" t="s">
        <v>131</v>
      </c>
      <c r="E187" s="227" t="s">
        <v>21</v>
      </c>
      <c r="F187" s="228" t="s">
        <v>226</v>
      </c>
      <c r="G187" s="225"/>
      <c r="H187" s="229">
        <v>678.60000000000002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131</v>
      </c>
      <c r="AU187" s="235" t="s">
        <v>77</v>
      </c>
      <c r="AV187" s="10" t="s">
        <v>79</v>
      </c>
      <c r="AW187" s="10" t="s">
        <v>33</v>
      </c>
      <c r="AX187" s="10" t="s">
        <v>69</v>
      </c>
      <c r="AY187" s="235" t="s">
        <v>122</v>
      </c>
    </row>
    <row r="188" s="12" customFormat="1">
      <c r="B188" s="246"/>
      <c r="C188" s="247"/>
      <c r="D188" s="226" t="s">
        <v>131</v>
      </c>
      <c r="E188" s="248" t="s">
        <v>21</v>
      </c>
      <c r="F188" s="249" t="s">
        <v>137</v>
      </c>
      <c r="G188" s="247"/>
      <c r="H188" s="250">
        <v>2254.8600000000001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131</v>
      </c>
      <c r="AU188" s="256" t="s">
        <v>77</v>
      </c>
      <c r="AV188" s="12" t="s">
        <v>129</v>
      </c>
      <c r="AW188" s="12" t="s">
        <v>33</v>
      </c>
      <c r="AX188" s="12" t="s">
        <v>77</v>
      </c>
      <c r="AY188" s="256" t="s">
        <v>122</v>
      </c>
    </row>
    <row r="189" s="1" customFormat="1" ht="16.5" customHeight="1">
      <c r="B189" s="45"/>
      <c r="C189" s="211" t="s">
        <v>227</v>
      </c>
      <c r="D189" s="211" t="s">
        <v>123</v>
      </c>
      <c r="E189" s="212" t="s">
        <v>228</v>
      </c>
      <c r="F189" s="213" t="s">
        <v>229</v>
      </c>
      <c r="G189" s="214" t="s">
        <v>223</v>
      </c>
      <c r="H189" s="215">
        <v>2</v>
      </c>
      <c r="I189" s="216"/>
      <c r="J189" s="217">
        <f>ROUND(I189*H189,2)</f>
        <v>0</v>
      </c>
      <c r="K189" s="213" t="s">
        <v>127</v>
      </c>
      <c r="L189" s="218"/>
      <c r="M189" s="219" t="s">
        <v>21</v>
      </c>
      <c r="N189" s="220" t="s">
        <v>40</v>
      </c>
      <c r="O189" s="46"/>
      <c r="P189" s="221">
        <f>O189*H189</f>
        <v>0</v>
      </c>
      <c r="Q189" s="221">
        <v>1</v>
      </c>
      <c r="R189" s="221">
        <f>Q189*H189</f>
        <v>2</v>
      </c>
      <c r="S189" s="221">
        <v>0</v>
      </c>
      <c r="T189" s="222">
        <f>S189*H189</f>
        <v>0</v>
      </c>
      <c r="AR189" s="23" t="s">
        <v>128</v>
      </c>
      <c r="AT189" s="23" t="s">
        <v>123</v>
      </c>
      <c r="AU189" s="23" t="s">
        <v>77</v>
      </c>
      <c r="AY189" s="23" t="s">
        <v>122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23" t="s">
        <v>77</v>
      </c>
      <c r="BK189" s="223">
        <f>ROUND(I189*H189,2)</f>
        <v>0</v>
      </c>
      <c r="BL189" s="23" t="s">
        <v>129</v>
      </c>
      <c r="BM189" s="23" t="s">
        <v>230</v>
      </c>
    </row>
    <row r="190" s="11" customFormat="1">
      <c r="B190" s="236"/>
      <c r="C190" s="237"/>
      <c r="D190" s="226" t="s">
        <v>131</v>
      </c>
      <c r="E190" s="238" t="s">
        <v>21</v>
      </c>
      <c r="F190" s="239" t="s">
        <v>231</v>
      </c>
      <c r="G190" s="237"/>
      <c r="H190" s="238" t="s">
        <v>21</v>
      </c>
      <c r="I190" s="240"/>
      <c r="J190" s="237"/>
      <c r="K190" s="237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131</v>
      </c>
      <c r="AU190" s="245" t="s">
        <v>77</v>
      </c>
      <c r="AV190" s="11" t="s">
        <v>77</v>
      </c>
      <c r="AW190" s="11" t="s">
        <v>33</v>
      </c>
      <c r="AX190" s="11" t="s">
        <v>69</v>
      </c>
      <c r="AY190" s="245" t="s">
        <v>122</v>
      </c>
    </row>
    <row r="191" s="10" customFormat="1">
      <c r="B191" s="224"/>
      <c r="C191" s="225"/>
      <c r="D191" s="226" t="s">
        <v>131</v>
      </c>
      <c r="E191" s="227" t="s">
        <v>21</v>
      </c>
      <c r="F191" s="228" t="s">
        <v>232</v>
      </c>
      <c r="G191" s="225"/>
      <c r="H191" s="229">
        <v>2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AT191" s="235" t="s">
        <v>131</v>
      </c>
      <c r="AU191" s="235" t="s">
        <v>77</v>
      </c>
      <c r="AV191" s="10" t="s">
        <v>79</v>
      </c>
      <c r="AW191" s="10" t="s">
        <v>33</v>
      </c>
      <c r="AX191" s="10" t="s">
        <v>69</v>
      </c>
      <c r="AY191" s="235" t="s">
        <v>122</v>
      </c>
    </row>
    <row r="192" s="12" customFormat="1">
      <c r="B192" s="246"/>
      <c r="C192" s="247"/>
      <c r="D192" s="226" t="s">
        <v>131</v>
      </c>
      <c r="E192" s="248" t="s">
        <v>21</v>
      </c>
      <c r="F192" s="249" t="s">
        <v>137</v>
      </c>
      <c r="G192" s="247"/>
      <c r="H192" s="250">
        <v>2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131</v>
      </c>
      <c r="AU192" s="256" t="s">
        <v>77</v>
      </c>
      <c r="AV192" s="12" t="s">
        <v>129</v>
      </c>
      <c r="AW192" s="12" t="s">
        <v>33</v>
      </c>
      <c r="AX192" s="12" t="s">
        <v>77</v>
      </c>
      <c r="AY192" s="256" t="s">
        <v>122</v>
      </c>
    </row>
    <row r="193" s="1" customFormat="1" ht="16.5" customHeight="1">
      <c r="B193" s="45"/>
      <c r="C193" s="211" t="s">
        <v>233</v>
      </c>
      <c r="D193" s="211" t="s">
        <v>123</v>
      </c>
      <c r="E193" s="212" t="s">
        <v>234</v>
      </c>
      <c r="F193" s="213" t="s">
        <v>235</v>
      </c>
      <c r="G193" s="214" t="s">
        <v>223</v>
      </c>
      <c r="H193" s="215">
        <v>38.399999999999999</v>
      </c>
      <c r="I193" s="216"/>
      <c r="J193" s="217">
        <f>ROUND(I193*H193,2)</f>
        <v>0</v>
      </c>
      <c r="K193" s="213" t="s">
        <v>21</v>
      </c>
      <c r="L193" s="218"/>
      <c r="M193" s="219" t="s">
        <v>21</v>
      </c>
      <c r="N193" s="220" t="s">
        <v>40</v>
      </c>
      <c r="O193" s="46"/>
      <c r="P193" s="221">
        <f>O193*H193</f>
        <v>0</v>
      </c>
      <c r="Q193" s="221">
        <v>1</v>
      </c>
      <c r="R193" s="221">
        <f>Q193*H193</f>
        <v>38.399999999999999</v>
      </c>
      <c r="S193" s="221">
        <v>0</v>
      </c>
      <c r="T193" s="222">
        <f>S193*H193</f>
        <v>0</v>
      </c>
      <c r="AR193" s="23" t="s">
        <v>128</v>
      </c>
      <c r="AT193" s="23" t="s">
        <v>123</v>
      </c>
      <c r="AU193" s="23" t="s">
        <v>77</v>
      </c>
      <c r="AY193" s="23" t="s">
        <v>122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23" t="s">
        <v>77</v>
      </c>
      <c r="BK193" s="223">
        <f>ROUND(I193*H193,2)</f>
        <v>0</v>
      </c>
      <c r="BL193" s="23" t="s">
        <v>129</v>
      </c>
      <c r="BM193" s="23" t="s">
        <v>236</v>
      </c>
    </row>
    <row r="194" s="11" customFormat="1">
      <c r="B194" s="236"/>
      <c r="C194" s="237"/>
      <c r="D194" s="226" t="s">
        <v>131</v>
      </c>
      <c r="E194" s="238" t="s">
        <v>21</v>
      </c>
      <c r="F194" s="239" t="s">
        <v>237</v>
      </c>
      <c r="G194" s="237"/>
      <c r="H194" s="238" t="s">
        <v>21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AT194" s="245" t="s">
        <v>131</v>
      </c>
      <c r="AU194" s="245" t="s">
        <v>77</v>
      </c>
      <c r="AV194" s="11" t="s">
        <v>77</v>
      </c>
      <c r="AW194" s="11" t="s">
        <v>33</v>
      </c>
      <c r="AX194" s="11" t="s">
        <v>69</v>
      </c>
      <c r="AY194" s="245" t="s">
        <v>122</v>
      </c>
    </row>
    <row r="195" s="11" customFormat="1">
      <c r="B195" s="236"/>
      <c r="C195" s="237"/>
      <c r="D195" s="226" t="s">
        <v>131</v>
      </c>
      <c r="E195" s="238" t="s">
        <v>21</v>
      </c>
      <c r="F195" s="239" t="s">
        <v>238</v>
      </c>
      <c r="G195" s="237"/>
      <c r="H195" s="238" t="s">
        <v>21</v>
      </c>
      <c r="I195" s="240"/>
      <c r="J195" s="237"/>
      <c r="K195" s="237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131</v>
      </c>
      <c r="AU195" s="245" t="s">
        <v>77</v>
      </c>
      <c r="AV195" s="11" t="s">
        <v>77</v>
      </c>
      <c r="AW195" s="11" t="s">
        <v>33</v>
      </c>
      <c r="AX195" s="11" t="s">
        <v>69</v>
      </c>
      <c r="AY195" s="245" t="s">
        <v>122</v>
      </c>
    </row>
    <row r="196" s="10" customFormat="1">
      <c r="B196" s="224"/>
      <c r="C196" s="225"/>
      <c r="D196" s="226" t="s">
        <v>131</v>
      </c>
      <c r="E196" s="227" t="s">
        <v>21</v>
      </c>
      <c r="F196" s="228" t="s">
        <v>239</v>
      </c>
      <c r="G196" s="225"/>
      <c r="H196" s="229">
        <v>19.199999999999999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AT196" s="235" t="s">
        <v>131</v>
      </c>
      <c r="AU196" s="235" t="s">
        <v>77</v>
      </c>
      <c r="AV196" s="10" t="s">
        <v>79</v>
      </c>
      <c r="AW196" s="10" t="s">
        <v>33</v>
      </c>
      <c r="AX196" s="10" t="s">
        <v>69</v>
      </c>
      <c r="AY196" s="235" t="s">
        <v>122</v>
      </c>
    </row>
    <row r="197" s="11" customFormat="1">
      <c r="B197" s="236"/>
      <c r="C197" s="237"/>
      <c r="D197" s="226" t="s">
        <v>131</v>
      </c>
      <c r="E197" s="238" t="s">
        <v>21</v>
      </c>
      <c r="F197" s="239" t="s">
        <v>240</v>
      </c>
      <c r="G197" s="237"/>
      <c r="H197" s="238" t="s">
        <v>21</v>
      </c>
      <c r="I197" s="240"/>
      <c r="J197" s="237"/>
      <c r="K197" s="237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131</v>
      </c>
      <c r="AU197" s="245" t="s">
        <v>77</v>
      </c>
      <c r="AV197" s="11" t="s">
        <v>77</v>
      </c>
      <c r="AW197" s="11" t="s">
        <v>33</v>
      </c>
      <c r="AX197" s="11" t="s">
        <v>69</v>
      </c>
      <c r="AY197" s="245" t="s">
        <v>122</v>
      </c>
    </row>
    <row r="198" s="10" customFormat="1">
      <c r="B198" s="224"/>
      <c r="C198" s="225"/>
      <c r="D198" s="226" t="s">
        <v>131</v>
      </c>
      <c r="E198" s="227" t="s">
        <v>21</v>
      </c>
      <c r="F198" s="228" t="s">
        <v>239</v>
      </c>
      <c r="G198" s="225"/>
      <c r="H198" s="229">
        <v>19.199999999999999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AT198" s="235" t="s">
        <v>131</v>
      </c>
      <c r="AU198" s="235" t="s">
        <v>77</v>
      </c>
      <c r="AV198" s="10" t="s">
        <v>79</v>
      </c>
      <c r="AW198" s="10" t="s">
        <v>33</v>
      </c>
      <c r="AX198" s="10" t="s">
        <v>69</v>
      </c>
      <c r="AY198" s="235" t="s">
        <v>122</v>
      </c>
    </row>
    <row r="199" s="12" customFormat="1">
      <c r="B199" s="246"/>
      <c r="C199" s="247"/>
      <c r="D199" s="226" t="s">
        <v>131</v>
      </c>
      <c r="E199" s="248" t="s">
        <v>21</v>
      </c>
      <c r="F199" s="249" t="s">
        <v>137</v>
      </c>
      <c r="G199" s="247"/>
      <c r="H199" s="250">
        <v>38.399999999999999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131</v>
      </c>
      <c r="AU199" s="256" t="s">
        <v>77</v>
      </c>
      <c r="AV199" s="12" t="s">
        <v>129</v>
      </c>
      <c r="AW199" s="12" t="s">
        <v>33</v>
      </c>
      <c r="AX199" s="12" t="s">
        <v>77</v>
      </c>
      <c r="AY199" s="256" t="s">
        <v>122</v>
      </c>
    </row>
    <row r="200" s="1" customFormat="1" ht="16.5" customHeight="1">
      <c r="B200" s="45"/>
      <c r="C200" s="211" t="s">
        <v>241</v>
      </c>
      <c r="D200" s="211" t="s">
        <v>123</v>
      </c>
      <c r="E200" s="212" t="s">
        <v>242</v>
      </c>
      <c r="F200" s="213" t="s">
        <v>243</v>
      </c>
      <c r="G200" s="214" t="s">
        <v>223</v>
      </c>
      <c r="H200" s="215">
        <v>0.23599999999999999</v>
      </c>
      <c r="I200" s="216"/>
      <c r="J200" s="217">
        <f>ROUND(I200*H200,2)</f>
        <v>0</v>
      </c>
      <c r="K200" s="213" t="s">
        <v>21</v>
      </c>
      <c r="L200" s="218"/>
      <c r="M200" s="219" t="s">
        <v>21</v>
      </c>
      <c r="N200" s="220" t="s">
        <v>40</v>
      </c>
      <c r="O200" s="46"/>
      <c r="P200" s="221">
        <f>O200*H200</f>
        <v>0</v>
      </c>
      <c r="Q200" s="221">
        <v>1</v>
      </c>
      <c r="R200" s="221">
        <f>Q200*H200</f>
        <v>0.23599999999999999</v>
      </c>
      <c r="S200" s="221">
        <v>0</v>
      </c>
      <c r="T200" s="222">
        <f>S200*H200</f>
        <v>0</v>
      </c>
      <c r="AR200" s="23" t="s">
        <v>128</v>
      </c>
      <c r="AT200" s="23" t="s">
        <v>123</v>
      </c>
      <c r="AU200" s="23" t="s">
        <v>77</v>
      </c>
      <c r="AY200" s="23" t="s">
        <v>122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23" t="s">
        <v>77</v>
      </c>
      <c r="BK200" s="223">
        <f>ROUND(I200*H200,2)</f>
        <v>0</v>
      </c>
      <c r="BL200" s="23" t="s">
        <v>129</v>
      </c>
      <c r="BM200" s="23" t="s">
        <v>244</v>
      </c>
    </row>
    <row r="201" s="11" customFormat="1">
      <c r="B201" s="236"/>
      <c r="C201" s="237"/>
      <c r="D201" s="226" t="s">
        <v>131</v>
      </c>
      <c r="E201" s="238" t="s">
        <v>21</v>
      </c>
      <c r="F201" s="239" t="s">
        <v>245</v>
      </c>
      <c r="G201" s="237"/>
      <c r="H201" s="238" t="s">
        <v>21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131</v>
      </c>
      <c r="AU201" s="245" t="s">
        <v>77</v>
      </c>
      <c r="AV201" s="11" t="s">
        <v>77</v>
      </c>
      <c r="AW201" s="11" t="s">
        <v>33</v>
      </c>
      <c r="AX201" s="11" t="s">
        <v>69</v>
      </c>
      <c r="AY201" s="245" t="s">
        <v>122</v>
      </c>
    </row>
    <row r="202" s="10" customFormat="1">
      <c r="B202" s="224"/>
      <c r="C202" s="225"/>
      <c r="D202" s="226" t="s">
        <v>131</v>
      </c>
      <c r="E202" s="227" t="s">
        <v>21</v>
      </c>
      <c r="F202" s="228" t="s">
        <v>246</v>
      </c>
      <c r="G202" s="225"/>
      <c r="H202" s="229">
        <v>0.23599999999999999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AT202" s="235" t="s">
        <v>131</v>
      </c>
      <c r="AU202" s="235" t="s">
        <v>77</v>
      </c>
      <c r="AV202" s="10" t="s">
        <v>79</v>
      </c>
      <c r="AW202" s="10" t="s">
        <v>33</v>
      </c>
      <c r="AX202" s="10" t="s">
        <v>69</v>
      </c>
      <c r="AY202" s="235" t="s">
        <v>122</v>
      </c>
    </row>
    <row r="203" s="12" customFormat="1">
      <c r="B203" s="246"/>
      <c r="C203" s="247"/>
      <c r="D203" s="226" t="s">
        <v>131</v>
      </c>
      <c r="E203" s="248" t="s">
        <v>21</v>
      </c>
      <c r="F203" s="249" t="s">
        <v>137</v>
      </c>
      <c r="G203" s="247"/>
      <c r="H203" s="250">
        <v>0.23599999999999999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131</v>
      </c>
      <c r="AU203" s="256" t="s">
        <v>77</v>
      </c>
      <c r="AV203" s="12" t="s">
        <v>129</v>
      </c>
      <c r="AW203" s="12" t="s">
        <v>33</v>
      </c>
      <c r="AX203" s="12" t="s">
        <v>77</v>
      </c>
      <c r="AY203" s="256" t="s">
        <v>122</v>
      </c>
    </row>
    <row r="204" s="1" customFormat="1" ht="16.5" customHeight="1">
      <c r="B204" s="45"/>
      <c r="C204" s="211" t="s">
        <v>247</v>
      </c>
      <c r="D204" s="211" t="s">
        <v>123</v>
      </c>
      <c r="E204" s="212" t="s">
        <v>248</v>
      </c>
      <c r="F204" s="213" t="s">
        <v>249</v>
      </c>
      <c r="G204" s="214" t="s">
        <v>250</v>
      </c>
      <c r="H204" s="215">
        <v>84</v>
      </c>
      <c r="I204" s="216"/>
      <c r="J204" s="217">
        <f>ROUND(I204*H204,2)</f>
        <v>0</v>
      </c>
      <c r="K204" s="213" t="s">
        <v>127</v>
      </c>
      <c r="L204" s="218"/>
      <c r="M204" s="219" t="s">
        <v>21</v>
      </c>
      <c r="N204" s="220" t="s">
        <v>40</v>
      </c>
      <c r="O204" s="46"/>
      <c r="P204" s="221">
        <f>O204*H204</f>
        <v>0</v>
      </c>
      <c r="Q204" s="221">
        <v>1.0000000000000001E-05</v>
      </c>
      <c r="R204" s="221">
        <f>Q204*H204</f>
        <v>0.00084000000000000003</v>
      </c>
      <c r="S204" s="221">
        <v>0</v>
      </c>
      <c r="T204" s="222">
        <f>S204*H204</f>
        <v>0</v>
      </c>
      <c r="AR204" s="23" t="s">
        <v>128</v>
      </c>
      <c r="AT204" s="23" t="s">
        <v>123</v>
      </c>
      <c r="AU204" s="23" t="s">
        <v>77</v>
      </c>
      <c r="AY204" s="23" t="s">
        <v>122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23" t="s">
        <v>77</v>
      </c>
      <c r="BK204" s="223">
        <f>ROUND(I204*H204,2)</f>
        <v>0</v>
      </c>
      <c r="BL204" s="23" t="s">
        <v>129</v>
      </c>
      <c r="BM204" s="23" t="s">
        <v>251</v>
      </c>
    </row>
    <row r="205" s="11" customFormat="1">
      <c r="B205" s="236"/>
      <c r="C205" s="237"/>
      <c r="D205" s="226" t="s">
        <v>131</v>
      </c>
      <c r="E205" s="238" t="s">
        <v>21</v>
      </c>
      <c r="F205" s="239" t="s">
        <v>252</v>
      </c>
      <c r="G205" s="237"/>
      <c r="H205" s="238" t="s">
        <v>21</v>
      </c>
      <c r="I205" s="240"/>
      <c r="J205" s="237"/>
      <c r="K205" s="237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131</v>
      </c>
      <c r="AU205" s="245" t="s">
        <v>77</v>
      </c>
      <c r="AV205" s="11" t="s">
        <v>77</v>
      </c>
      <c r="AW205" s="11" t="s">
        <v>33</v>
      </c>
      <c r="AX205" s="11" t="s">
        <v>69</v>
      </c>
      <c r="AY205" s="245" t="s">
        <v>122</v>
      </c>
    </row>
    <row r="206" s="10" customFormat="1">
      <c r="B206" s="224"/>
      <c r="C206" s="225"/>
      <c r="D206" s="226" t="s">
        <v>131</v>
      </c>
      <c r="E206" s="227" t="s">
        <v>21</v>
      </c>
      <c r="F206" s="228" t="s">
        <v>253</v>
      </c>
      <c r="G206" s="225"/>
      <c r="H206" s="229">
        <v>84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AT206" s="235" t="s">
        <v>131</v>
      </c>
      <c r="AU206" s="235" t="s">
        <v>77</v>
      </c>
      <c r="AV206" s="10" t="s">
        <v>79</v>
      </c>
      <c r="AW206" s="10" t="s">
        <v>33</v>
      </c>
      <c r="AX206" s="10" t="s">
        <v>69</v>
      </c>
      <c r="AY206" s="235" t="s">
        <v>122</v>
      </c>
    </row>
    <row r="207" s="12" customFormat="1">
      <c r="B207" s="246"/>
      <c r="C207" s="247"/>
      <c r="D207" s="226" t="s">
        <v>131</v>
      </c>
      <c r="E207" s="248" t="s">
        <v>21</v>
      </c>
      <c r="F207" s="249" t="s">
        <v>137</v>
      </c>
      <c r="G207" s="247"/>
      <c r="H207" s="250">
        <v>84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131</v>
      </c>
      <c r="AU207" s="256" t="s">
        <v>77</v>
      </c>
      <c r="AV207" s="12" t="s">
        <v>129</v>
      </c>
      <c r="AW207" s="12" t="s">
        <v>33</v>
      </c>
      <c r="AX207" s="12" t="s">
        <v>77</v>
      </c>
      <c r="AY207" s="256" t="s">
        <v>122</v>
      </c>
    </row>
    <row r="208" s="1" customFormat="1" ht="16.5" customHeight="1">
      <c r="B208" s="45"/>
      <c r="C208" s="211" t="s">
        <v>254</v>
      </c>
      <c r="D208" s="211" t="s">
        <v>123</v>
      </c>
      <c r="E208" s="212" t="s">
        <v>255</v>
      </c>
      <c r="F208" s="213" t="s">
        <v>256</v>
      </c>
      <c r="G208" s="214" t="s">
        <v>126</v>
      </c>
      <c r="H208" s="215">
        <v>4</v>
      </c>
      <c r="I208" s="216"/>
      <c r="J208" s="217">
        <f>ROUND(I208*H208,2)</f>
        <v>0</v>
      </c>
      <c r="K208" s="213" t="s">
        <v>21</v>
      </c>
      <c r="L208" s="218"/>
      <c r="M208" s="219" t="s">
        <v>21</v>
      </c>
      <c r="N208" s="220" t="s">
        <v>40</v>
      </c>
      <c r="O208" s="46"/>
      <c r="P208" s="221">
        <f>O208*H208</f>
        <v>0</v>
      </c>
      <c r="Q208" s="221">
        <v>0.88</v>
      </c>
      <c r="R208" s="221">
        <f>Q208*H208</f>
        <v>3.52</v>
      </c>
      <c r="S208" s="221">
        <v>0</v>
      </c>
      <c r="T208" s="222">
        <f>S208*H208</f>
        <v>0</v>
      </c>
      <c r="AR208" s="23" t="s">
        <v>128</v>
      </c>
      <c r="AT208" s="23" t="s">
        <v>123</v>
      </c>
      <c r="AU208" s="23" t="s">
        <v>77</v>
      </c>
      <c r="AY208" s="23" t="s">
        <v>122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23" t="s">
        <v>77</v>
      </c>
      <c r="BK208" s="223">
        <f>ROUND(I208*H208,2)</f>
        <v>0</v>
      </c>
      <c r="BL208" s="23" t="s">
        <v>129</v>
      </c>
      <c r="BM208" s="23" t="s">
        <v>257</v>
      </c>
    </row>
    <row r="209" s="11" customFormat="1">
      <c r="B209" s="236"/>
      <c r="C209" s="237"/>
      <c r="D209" s="226" t="s">
        <v>131</v>
      </c>
      <c r="E209" s="238" t="s">
        <v>21</v>
      </c>
      <c r="F209" s="239" t="s">
        <v>258</v>
      </c>
      <c r="G209" s="237"/>
      <c r="H209" s="238" t="s">
        <v>21</v>
      </c>
      <c r="I209" s="240"/>
      <c r="J209" s="237"/>
      <c r="K209" s="237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131</v>
      </c>
      <c r="AU209" s="245" t="s">
        <v>77</v>
      </c>
      <c r="AV209" s="11" t="s">
        <v>77</v>
      </c>
      <c r="AW209" s="11" t="s">
        <v>33</v>
      </c>
      <c r="AX209" s="11" t="s">
        <v>69</v>
      </c>
      <c r="AY209" s="245" t="s">
        <v>122</v>
      </c>
    </row>
    <row r="210" s="10" customFormat="1">
      <c r="B210" s="224"/>
      <c r="C210" s="225"/>
      <c r="D210" s="226" t="s">
        <v>131</v>
      </c>
      <c r="E210" s="227" t="s">
        <v>21</v>
      </c>
      <c r="F210" s="228" t="s">
        <v>129</v>
      </c>
      <c r="G210" s="225"/>
      <c r="H210" s="229">
        <v>4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AT210" s="235" t="s">
        <v>131</v>
      </c>
      <c r="AU210" s="235" t="s">
        <v>77</v>
      </c>
      <c r="AV210" s="10" t="s">
        <v>79</v>
      </c>
      <c r="AW210" s="10" t="s">
        <v>33</v>
      </c>
      <c r="AX210" s="10" t="s">
        <v>69</v>
      </c>
      <c r="AY210" s="235" t="s">
        <v>122</v>
      </c>
    </row>
    <row r="211" s="12" customFormat="1">
      <c r="B211" s="246"/>
      <c r="C211" s="247"/>
      <c r="D211" s="226" t="s">
        <v>131</v>
      </c>
      <c r="E211" s="248" t="s">
        <v>21</v>
      </c>
      <c r="F211" s="249" t="s">
        <v>137</v>
      </c>
      <c r="G211" s="247"/>
      <c r="H211" s="250">
        <v>4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131</v>
      </c>
      <c r="AU211" s="256" t="s">
        <v>77</v>
      </c>
      <c r="AV211" s="12" t="s">
        <v>129</v>
      </c>
      <c r="AW211" s="12" t="s">
        <v>33</v>
      </c>
      <c r="AX211" s="12" t="s">
        <v>77</v>
      </c>
      <c r="AY211" s="256" t="s">
        <v>122</v>
      </c>
    </row>
    <row r="212" s="1" customFormat="1" ht="16.5" customHeight="1">
      <c r="B212" s="45"/>
      <c r="C212" s="211" t="s">
        <v>9</v>
      </c>
      <c r="D212" s="211" t="s">
        <v>123</v>
      </c>
      <c r="E212" s="212" t="s">
        <v>259</v>
      </c>
      <c r="F212" s="213" t="s">
        <v>260</v>
      </c>
      <c r="G212" s="214" t="s">
        <v>261</v>
      </c>
      <c r="H212" s="215">
        <v>0.54000000000000004</v>
      </c>
      <c r="I212" s="216"/>
      <c r="J212" s="217">
        <f>ROUND(I212*H212,2)</f>
        <v>0</v>
      </c>
      <c r="K212" s="213" t="s">
        <v>127</v>
      </c>
      <c r="L212" s="218"/>
      <c r="M212" s="219" t="s">
        <v>21</v>
      </c>
      <c r="N212" s="220" t="s">
        <v>40</v>
      </c>
      <c r="O212" s="46"/>
      <c r="P212" s="221">
        <f>O212*H212</f>
        <v>0</v>
      </c>
      <c r="Q212" s="221">
        <v>2.234</v>
      </c>
      <c r="R212" s="221">
        <f>Q212*H212</f>
        <v>1.2063600000000001</v>
      </c>
      <c r="S212" s="221">
        <v>0</v>
      </c>
      <c r="T212" s="222">
        <f>S212*H212</f>
        <v>0</v>
      </c>
      <c r="AR212" s="23" t="s">
        <v>128</v>
      </c>
      <c r="AT212" s="23" t="s">
        <v>123</v>
      </c>
      <c r="AU212" s="23" t="s">
        <v>77</v>
      </c>
      <c r="AY212" s="23" t="s">
        <v>122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23" t="s">
        <v>77</v>
      </c>
      <c r="BK212" s="223">
        <f>ROUND(I212*H212,2)</f>
        <v>0</v>
      </c>
      <c r="BL212" s="23" t="s">
        <v>129</v>
      </c>
      <c r="BM212" s="23" t="s">
        <v>262</v>
      </c>
    </row>
    <row r="213" s="11" customFormat="1">
      <c r="B213" s="236"/>
      <c r="C213" s="237"/>
      <c r="D213" s="226" t="s">
        <v>131</v>
      </c>
      <c r="E213" s="238" t="s">
        <v>21</v>
      </c>
      <c r="F213" s="239" t="s">
        <v>263</v>
      </c>
      <c r="G213" s="237"/>
      <c r="H213" s="238" t="s">
        <v>21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131</v>
      </c>
      <c r="AU213" s="245" t="s">
        <v>77</v>
      </c>
      <c r="AV213" s="11" t="s">
        <v>77</v>
      </c>
      <c r="AW213" s="11" t="s">
        <v>33</v>
      </c>
      <c r="AX213" s="11" t="s">
        <v>69</v>
      </c>
      <c r="AY213" s="245" t="s">
        <v>122</v>
      </c>
    </row>
    <row r="214" s="10" customFormat="1">
      <c r="B214" s="224"/>
      <c r="C214" s="225"/>
      <c r="D214" s="226" t="s">
        <v>131</v>
      </c>
      <c r="E214" s="227" t="s">
        <v>21</v>
      </c>
      <c r="F214" s="228" t="s">
        <v>264</v>
      </c>
      <c r="G214" s="225"/>
      <c r="H214" s="229">
        <v>0.54000000000000004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AT214" s="235" t="s">
        <v>131</v>
      </c>
      <c r="AU214" s="235" t="s">
        <v>77</v>
      </c>
      <c r="AV214" s="10" t="s">
        <v>79</v>
      </c>
      <c r="AW214" s="10" t="s">
        <v>33</v>
      </c>
      <c r="AX214" s="10" t="s">
        <v>69</v>
      </c>
      <c r="AY214" s="235" t="s">
        <v>122</v>
      </c>
    </row>
    <row r="215" s="12" customFormat="1">
      <c r="B215" s="246"/>
      <c r="C215" s="247"/>
      <c r="D215" s="226" t="s">
        <v>131</v>
      </c>
      <c r="E215" s="248" t="s">
        <v>21</v>
      </c>
      <c r="F215" s="249" t="s">
        <v>137</v>
      </c>
      <c r="G215" s="247"/>
      <c r="H215" s="250">
        <v>0.54000000000000004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131</v>
      </c>
      <c r="AU215" s="256" t="s">
        <v>77</v>
      </c>
      <c r="AV215" s="12" t="s">
        <v>129</v>
      </c>
      <c r="AW215" s="12" t="s">
        <v>33</v>
      </c>
      <c r="AX215" s="12" t="s">
        <v>77</v>
      </c>
      <c r="AY215" s="256" t="s">
        <v>122</v>
      </c>
    </row>
    <row r="216" s="9" customFormat="1" ht="37.44" customHeight="1">
      <c r="B216" s="197"/>
      <c r="C216" s="198"/>
      <c r="D216" s="199" t="s">
        <v>68</v>
      </c>
      <c r="E216" s="200" t="s">
        <v>265</v>
      </c>
      <c r="F216" s="200" t="s">
        <v>266</v>
      </c>
      <c r="G216" s="198"/>
      <c r="H216" s="198"/>
      <c r="I216" s="201"/>
      <c r="J216" s="202">
        <f>BK216</f>
        <v>0</v>
      </c>
      <c r="K216" s="198"/>
      <c r="L216" s="203"/>
      <c r="M216" s="204"/>
      <c r="N216" s="205"/>
      <c r="O216" s="205"/>
      <c r="P216" s="206">
        <f>SUM(P217:P422)</f>
        <v>0</v>
      </c>
      <c r="Q216" s="205"/>
      <c r="R216" s="206">
        <f>SUM(R217:R422)</f>
        <v>0.0084000000000000012</v>
      </c>
      <c r="S216" s="205"/>
      <c r="T216" s="207">
        <f>SUM(T217:T422)</f>
        <v>0</v>
      </c>
      <c r="AR216" s="208" t="s">
        <v>77</v>
      </c>
      <c r="AT216" s="209" t="s">
        <v>68</v>
      </c>
      <c r="AU216" s="209" t="s">
        <v>69</v>
      </c>
      <c r="AY216" s="208" t="s">
        <v>122</v>
      </c>
      <c r="BK216" s="210">
        <f>SUM(BK217:BK422)</f>
        <v>0</v>
      </c>
    </row>
    <row r="217" s="1" customFormat="1" ht="51" customHeight="1">
      <c r="B217" s="45"/>
      <c r="C217" s="257" t="s">
        <v>267</v>
      </c>
      <c r="D217" s="257" t="s">
        <v>268</v>
      </c>
      <c r="E217" s="258" t="s">
        <v>269</v>
      </c>
      <c r="F217" s="259" t="s">
        <v>270</v>
      </c>
      <c r="G217" s="260" t="s">
        <v>250</v>
      </c>
      <c r="H217" s="261">
        <v>1698</v>
      </c>
      <c r="I217" s="262"/>
      <c r="J217" s="263">
        <f>ROUND(I217*H217,2)</f>
        <v>0</v>
      </c>
      <c r="K217" s="259" t="s">
        <v>127</v>
      </c>
      <c r="L217" s="71"/>
      <c r="M217" s="264" t="s">
        <v>21</v>
      </c>
      <c r="N217" s="265" t="s">
        <v>40</v>
      </c>
      <c r="O217" s="46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AR217" s="23" t="s">
        <v>129</v>
      </c>
      <c r="AT217" s="23" t="s">
        <v>268</v>
      </c>
      <c r="AU217" s="23" t="s">
        <v>77</v>
      </c>
      <c r="AY217" s="23" t="s">
        <v>122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23" t="s">
        <v>77</v>
      </c>
      <c r="BK217" s="223">
        <f>ROUND(I217*H217,2)</f>
        <v>0</v>
      </c>
      <c r="BL217" s="23" t="s">
        <v>129</v>
      </c>
      <c r="BM217" s="23" t="s">
        <v>271</v>
      </c>
    </row>
    <row r="218" s="11" customFormat="1">
      <c r="B218" s="236"/>
      <c r="C218" s="237"/>
      <c r="D218" s="226" t="s">
        <v>131</v>
      </c>
      <c r="E218" s="238" t="s">
        <v>21</v>
      </c>
      <c r="F218" s="239" t="s">
        <v>272</v>
      </c>
      <c r="G218" s="237"/>
      <c r="H218" s="238" t="s">
        <v>21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AT218" s="245" t="s">
        <v>131</v>
      </c>
      <c r="AU218" s="245" t="s">
        <v>77</v>
      </c>
      <c r="AV218" s="11" t="s">
        <v>77</v>
      </c>
      <c r="AW218" s="11" t="s">
        <v>33</v>
      </c>
      <c r="AX218" s="11" t="s">
        <v>69</v>
      </c>
      <c r="AY218" s="245" t="s">
        <v>122</v>
      </c>
    </row>
    <row r="219" s="11" customFormat="1">
      <c r="B219" s="236"/>
      <c r="C219" s="237"/>
      <c r="D219" s="226" t="s">
        <v>131</v>
      </c>
      <c r="E219" s="238" t="s">
        <v>21</v>
      </c>
      <c r="F219" s="239" t="s">
        <v>273</v>
      </c>
      <c r="G219" s="237"/>
      <c r="H219" s="238" t="s">
        <v>21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131</v>
      </c>
      <c r="AU219" s="245" t="s">
        <v>77</v>
      </c>
      <c r="AV219" s="11" t="s">
        <v>77</v>
      </c>
      <c r="AW219" s="11" t="s">
        <v>33</v>
      </c>
      <c r="AX219" s="11" t="s">
        <v>69</v>
      </c>
      <c r="AY219" s="245" t="s">
        <v>122</v>
      </c>
    </row>
    <row r="220" s="10" customFormat="1">
      <c r="B220" s="224"/>
      <c r="C220" s="225"/>
      <c r="D220" s="226" t="s">
        <v>131</v>
      </c>
      <c r="E220" s="227" t="s">
        <v>21</v>
      </c>
      <c r="F220" s="228" t="s">
        <v>274</v>
      </c>
      <c r="G220" s="225"/>
      <c r="H220" s="229">
        <v>285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AT220" s="235" t="s">
        <v>131</v>
      </c>
      <c r="AU220" s="235" t="s">
        <v>77</v>
      </c>
      <c r="AV220" s="10" t="s">
        <v>79</v>
      </c>
      <c r="AW220" s="10" t="s">
        <v>33</v>
      </c>
      <c r="AX220" s="10" t="s">
        <v>69</v>
      </c>
      <c r="AY220" s="235" t="s">
        <v>122</v>
      </c>
    </row>
    <row r="221" s="11" customFormat="1">
      <c r="B221" s="236"/>
      <c r="C221" s="237"/>
      <c r="D221" s="226" t="s">
        <v>131</v>
      </c>
      <c r="E221" s="238" t="s">
        <v>21</v>
      </c>
      <c r="F221" s="239" t="s">
        <v>275</v>
      </c>
      <c r="G221" s="237"/>
      <c r="H221" s="238" t="s">
        <v>21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131</v>
      </c>
      <c r="AU221" s="245" t="s">
        <v>77</v>
      </c>
      <c r="AV221" s="11" t="s">
        <v>77</v>
      </c>
      <c r="AW221" s="11" t="s">
        <v>33</v>
      </c>
      <c r="AX221" s="11" t="s">
        <v>69</v>
      </c>
      <c r="AY221" s="245" t="s">
        <v>122</v>
      </c>
    </row>
    <row r="222" s="10" customFormat="1">
      <c r="B222" s="224"/>
      <c r="C222" s="225"/>
      <c r="D222" s="226" t="s">
        <v>131</v>
      </c>
      <c r="E222" s="227" t="s">
        <v>21</v>
      </c>
      <c r="F222" s="228" t="s">
        <v>276</v>
      </c>
      <c r="G222" s="225"/>
      <c r="H222" s="229">
        <v>360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AT222" s="235" t="s">
        <v>131</v>
      </c>
      <c r="AU222" s="235" t="s">
        <v>77</v>
      </c>
      <c r="AV222" s="10" t="s">
        <v>79</v>
      </c>
      <c r="AW222" s="10" t="s">
        <v>33</v>
      </c>
      <c r="AX222" s="10" t="s">
        <v>69</v>
      </c>
      <c r="AY222" s="235" t="s">
        <v>122</v>
      </c>
    </row>
    <row r="223" s="10" customFormat="1">
      <c r="B223" s="224"/>
      <c r="C223" s="225"/>
      <c r="D223" s="226" t="s">
        <v>131</v>
      </c>
      <c r="E223" s="227" t="s">
        <v>21</v>
      </c>
      <c r="F223" s="228" t="s">
        <v>277</v>
      </c>
      <c r="G223" s="225"/>
      <c r="H223" s="229">
        <v>1053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131</v>
      </c>
      <c r="AU223" s="235" t="s">
        <v>77</v>
      </c>
      <c r="AV223" s="10" t="s">
        <v>79</v>
      </c>
      <c r="AW223" s="10" t="s">
        <v>33</v>
      </c>
      <c r="AX223" s="10" t="s">
        <v>69</v>
      </c>
      <c r="AY223" s="235" t="s">
        <v>122</v>
      </c>
    </row>
    <row r="224" s="12" customFormat="1">
      <c r="B224" s="246"/>
      <c r="C224" s="247"/>
      <c r="D224" s="226" t="s">
        <v>131</v>
      </c>
      <c r="E224" s="248" t="s">
        <v>21</v>
      </c>
      <c r="F224" s="249" t="s">
        <v>137</v>
      </c>
      <c r="G224" s="247"/>
      <c r="H224" s="250">
        <v>1698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AT224" s="256" t="s">
        <v>131</v>
      </c>
      <c r="AU224" s="256" t="s">
        <v>77</v>
      </c>
      <c r="AV224" s="12" t="s">
        <v>129</v>
      </c>
      <c r="AW224" s="12" t="s">
        <v>33</v>
      </c>
      <c r="AX224" s="12" t="s">
        <v>77</v>
      </c>
      <c r="AY224" s="256" t="s">
        <v>122</v>
      </c>
    </row>
    <row r="225" s="1" customFormat="1" ht="114.75" customHeight="1">
      <c r="B225" s="45"/>
      <c r="C225" s="257" t="s">
        <v>278</v>
      </c>
      <c r="D225" s="257" t="s">
        <v>268</v>
      </c>
      <c r="E225" s="258" t="s">
        <v>279</v>
      </c>
      <c r="F225" s="259" t="s">
        <v>280</v>
      </c>
      <c r="G225" s="260" t="s">
        <v>281</v>
      </c>
      <c r="H225" s="261">
        <v>1.2509999999999999</v>
      </c>
      <c r="I225" s="262"/>
      <c r="J225" s="263">
        <f>ROUND(I225*H225,2)</f>
        <v>0</v>
      </c>
      <c r="K225" s="259" t="s">
        <v>127</v>
      </c>
      <c r="L225" s="71"/>
      <c r="M225" s="264" t="s">
        <v>21</v>
      </c>
      <c r="N225" s="265" t="s">
        <v>40</v>
      </c>
      <c r="O225" s="46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AR225" s="23" t="s">
        <v>129</v>
      </c>
      <c r="AT225" s="23" t="s">
        <v>268</v>
      </c>
      <c r="AU225" s="23" t="s">
        <v>77</v>
      </c>
      <c r="AY225" s="23" t="s">
        <v>122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23" t="s">
        <v>77</v>
      </c>
      <c r="BK225" s="223">
        <f>ROUND(I225*H225,2)</f>
        <v>0</v>
      </c>
      <c r="BL225" s="23" t="s">
        <v>129</v>
      </c>
      <c r="BM225" s="23" t="s">
        <v>282</v>
      </c>
    </row>
    <row r="226" s="10" customFormat="1">
      <c r="B226" s="224"/>
      <c r="C226" s="225"/>
      <c r="D226" s="226" t="s">
        <v>131</v>
      </c>
      <c r="E226" s="227" t="s">
        <v>21</v>
      </c>
      <c r="F226" s="228" t="s">
        <v>283</v>
      </c>
      <c r="G226" s="225"/>
      <c r="H226" s="229">
        <v>1.2509999999999999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131</v>
      </c>
      <c r="AU226" s="235" t="s">
        <v>77</v>
      </c>
      <c r="AV226" s="10" t="s">
        <v>79</v>
      </c>
      <c r="AW226" s="10" t="s">
        <v>33</v>
      </c>
      <c r="AX226" s="10" t="s">
        <v>69</v>
      </c>
      <c r="AY226" s="235" t="s">
        <v>122</v>
      </c>
    </row>
    <row r="227" s="12" customFormat="1">
      <c r="B227" s="246"/>
      <c r="C227" s="247"/>
      <c r="D227" s="226" t="s">
        <v>131</v>
      </c>
      <c r="E227" s="248" t="s">
        <v>21</v>
      </c>
      <c r="F227" s="249" t="s">
        <v>137</v>
      </c>
      <c r="G227" s="247"/>
      <c r="H227" s="250">
        <v>1.2509999999999999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131</v>
      </c>
      <c r="AU227" s="256" t="s">
        <v>77</v>
      </c>
      <c r="AV227" s="12" t="s">
        <v>129</v>
      </c>
      <c r="AW227" s="12" t="s">
        <v>33</v>
      </c>
      <c r="AX227" s="12" t="s">
        <v>77</v>
      </c>
      <c r="AY227" s="256" t="s">
        <v>122</v>
      </c>
    </row>
    <row r="228" s="1" customFormat="1" ht="51" customHeight="1">
      <c r="B228" s="45"/>
      <c r="C228" s="257" t="s">
        <v>284</v>
      </c>
      <c r="D228" s="257" t="s">
        <v>268</v>
      </c>
      <c r="E228" s="258" t="s">
        <v>285</v>
      </c>
      <c r="F228" s="259" t="s">
        <v>286</v>
      </c>
      <c r="G228" s="260" t="s">
        <v>261</v>
      </c>
      <c r="H228" s="261">
        <v>1</v>
      </c>
      <c r="I228" s="262"/>
      <c r="J228" s="263">
        <f>ROUND(I228*H228,2)</f>
        <v>0</v>
      </c>
      <c r="K228" s="259" t="s">
        <v>127</v>
      </c>
      <c r="L228" s="71"/>
      <c r="M228" s="264" t="s">
        <v>21</v>
      </c>
      <c r="N228" s="265" t="s">
        <v>40</v>
      </c>
      <c r="O228" s="46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AR228" s="23" t="s">
        <v>129</v>
      </c>
      <c r="AT228" s="23" t="s">
        <v>268</v>
      </c>
      <c r="AU228" s="23" t="s">
        <v>77</v>
      </c>
      <c r="AY228" s="23" t="s">
        <v>122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23" t="s">
        <v>77</v>
      </c>
      <c r="BK228" s="223">
        <f>ROUND(I228*H228,2)</f>
        <v>0</v>
      </c>
      <c r="BL228" s="23" t="s">
        <v>129</v>
      </c>
      <c r="BM228" s="23" t="s">
        <v>287</v>
      </c>
    </row>
    <row r="229" s="11" customFormat="1">
      <c r="B229" s="236"/>
      <c r="C229" s="237"/>
      <c r="D229" s="226" t="s">
        <v>131</v>
      </c>
      <c r="E229" s="238" t="s">
        <v>21</v>
      </c>
      <c r="F229" s="239" t="s">
        <v>231</v>
      </c>
      <c r="G229" s="237"/>
      <c r="H229" s="238" t="s">
        <v>21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131</v>
      </c>
      <c r="AU229" s="245" t="s">
        <v>77</v>
      </c>
      <c r="AV229" s="11" t="s">
        <v>77</v>
      </c>
      <c r="AW229" s="11" t="s">
        <v>33</v>
      </c>
      <c r="AX229" s="11" t="s">
        <v>69</v>
      </c>
      <c r="AY229" s="245" t="s">
        <v>122</v>
      </c>
    </row>
    <row r="230" s="10" customFormat="1">
      <c r="B230" s="224"/>
      <c r="C230" s="225"/>
      <c r="D230" s="226" t="s">
        <v>131</v>
      </c>
      <c r="E230" s="227" t="s">
        <v>21</v>
      </c>
      <c r="F230" s="228" t="s">
        <v>77</v>
      </c>
      <c r="G230" s="225"/>
      <c r="H230" s="229">
        <v>1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AT230" s="235" t="s">
        <v>131</v>
      </c>
      <c r="AU230" s="235" t="s">
        <v>77</v>
      </c>
      <c r="AV230" s="10" t="s">
        <v>79</v>
      </c>
      <c r="AW230" s="10" t="s">
        <v>33</v>
      </c>
      <c r="AX230" s="10" t="s">
        <v>69</v>
      </c>
      <c r="AY230" s="235" t="s">
        <v>122</v>
      </c>
    </row>
    <row r="231" s="12" customFormat="1">
      <c r="B231" s="246"/>
      <c r="C231" s="247"/>
      <c r="D231" s="226" t="s">
        <v>131</v>
      </c>
      <c r="E231" s="248" t="s">
        <v>21</v>
      </c>
      <c r="F231" s="249" t="s">
        <v>137</v>
      </c>
      <c r="G231" s="247"/>
      <c r="H231" s="250">
        <v>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AT231" s="256" t="s">
        <v>131</v>
      </c>
      <c r="AU231" s="256" t="s">
        <v>77</v>
      </c>
      <c r="AV231" s="12" t="s">
        <v>129</v>
      </c>
      <c r="AW231" s="12" t="s">
        <v>33</v>
      </c>
      <c r="AX231" s="12" t="s">
        <v>77</v>
      </c>
      <c r="AY231" s="256" t="s">
        <v>122</v>
      </c>
    </row>
    <row r="232" s="1" customFormat="1" ht="51" customHeight="1">
      <c r="B232" s="45"/>
      <c r="C232" s="257" t="s">
        <v>288</v>
      </c>
      <c r="D232" s="257" t="s">
        <v>268</v>
      </c>
      <c r="E232" s="258" t="s">
        <v>289</v>
      </c>
      <c r="F232" s="259" t="s">
        <v>290</v>
      </c>
      <c r="G232" s="260" t="s">
        <v>261</v>
      </c>
      <c r="H232" s="261">
        <v>1271.9000000000001</v>
      </c>
      <c r="I232" s="262"/>
      <c r="J232" s="263">
        <f>ROUND(I232*H232,2)</f>
        <v>0</v>
      </c>
      <c r="K232" s="259" t="s">
        <v>127</v>
      </c>
      <c r="L232" s="71"/>
      <c r="M232" s="264" t="s">
        <v>21</v>
      </c>
      <c r="N232" s="265" t="s">
        <v>40</v>
      </c>
      <c r="O232" s="46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AR232" s="23" t="s">
        <v>129</v>
      </c>
      <c r="AT232" s="23" t="s">
        <v>268</v>
      </c>
      <c r="AU232" s="23" t="s">
        <v>77</v>
      </c>
      <c r="AY232" s="23" t="s">
        <v>122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23" t="s">
        <v>77</v>
      </c>
      <c r="BK232" s="223">
        <f>ROUND(I232*H232,2)</f>
        <v>0</v>
      </c>
      <c r="BL232" s="23" t="s">
        <v>129</v>
      </c>
      <c r="BM232" s="23" t="s">
        <v>291</v>
      </c>
    </row>
    <row r="233" s="10" customFormat="1">
      <c r="B233" s="224"/>
      <c r="C233" s="225"/>
      <c r="D233" s="226" t="s">
        <v>131</v>
      </c>
      <c r="E233" s="227" t="s">
        <v>21</v>
      </c>
      <c r="F233" s="228" t="s">
        <v>292</v>
      </c>
      <c r="G233" s="225"/>
      <c r="H233" s="229">
        <v>875.70000000000005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AT233" s="235" t="s">
        <v>131</v>
      </c>
      <c r="AU233" s="235" t="s">
        <v>77</v>
      </c>
      <c r="AV233" s="10" t="s">
        <v>79</v>
      </c>
      <c r="AW233" s="10" t="s">
        <v>33</v>
      </c>
      <c r="AX233" s="10" t="s">
        <v>69</v>
      </c>
      <c r="AY233" s="235" t="s">
        <v>122</v>
      </c>
    </row>
    <row r="234" s="11" customFormat="1">
      <c r="B234" s="236"/>
      <c r="C234" s="237"/>
      <c r="D234" s="226" t="s">
        <v>131</v>
      </c>
      <c r="E234" s="238" t="s">
        <v>21</v>
      </c>
      <c r="F234" s="239" t="s">
        <v>155</v>
      </c>
      <c r="G234" s="237"/>
      <c r="H234" s="238" t="s">
        <v>21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131</v>
      </c>
      <c r="AU234" s="245" t="s">
        <v>77</v>
      </c>
      <c r="AV234" s="11" t="s">
        <v>77</v>
      </c>
      <c r="AW234" s="11" t="s">
        <v>33</v>
      </c>
      <c r="AX234" s="11" t="s">
        <v>69</v>
      </c>
      <c r="AY234" s="245" t="s">
        <v>122</v>
      </c>
    </row>
    <row r="235" s="10" customFormat="1">
      <c r="B235" s="224"/>
      <c r="C235" s="225"/>
      <c r="D235" s="226" t="s">
        <v>131</v>
      </c>
      <c r="E235" s="227" t="s">
        <v>21</v>
      </c>
      <c r="F235" s="228" t="s">
        <v>293</v>
      </c>
      <c r="G235" s="225"/>
      <c r="H235" s="229">
        <v>377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AT235" s="235" t="s">
        <v>131</v>
      </c>
      <c r="AU235" s="235" t="s">
        <v>77</v>
      </c>
      <c r="AV235" s="10" t="s">
        <v>79</v>
      </c>
      <c r="AW235" s="10" t="s">
        <v>33</v>
      </c>
      <c r="AX235" s="10" t="s">
        <v>69</v>
      </c>
      <c r="AY235" s="235" t="s">
        <v>122</v>
      </c>
    </row>
    <row r="236" s="11" customFormat="1">
      <c r="B236" s="236"/>
      <c r="C236" s="237"/>
      <c r="D236" s="226" t="s">
        <v>131</v>
      </c>
      <c r="E236" s="238" t="s">
        <v>21</v>
      </c>
      <c r="F236" s="239" t="s">
        <v>237</v>
      </c>
      <c r="G236" s="237"/>
      <c r="H236" s="238" t="s">
        <v>21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131</v>
      </c>
      <c r="AU236" s="245" t="s">
        <v>77</v>
      </c>
      <c r="AV236" s="11" t="s">
        <v>77</v>
      </c>
      <c r="AW236" s="11" t="s">
        <v>33</v>
      </c>
      <c r="AX236" s="11" t="s">
        <v>69</v>
      </c>
      <c r="AY236" s="245" t="s">
        <v>122</v>
      </c>
    </row>
    <row r="237" s="11" customFormat="1">
      <c r="B237" s="236"/>
      <c r="C237" s="237"/>
      <c r="D237" s="226" t="s">
        <v>131</v>
      </c>
      <c r="E237" s="238" t="s">
        <v>21</v>
      </c>
      <c r="F237" s="239" t="s">
        <v>238</v>
      </c>
      <c r="G237" s="237"/>
      <c r="H237" s="238" t="s">
        <v>21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131</v>
      </c>
      <c r="AU237" s="245" t="s">
        <v>77</v>
      </c>
      <c r="AV237" s="11" t="s">
        <v>77</v>
      </c>
      <c r="AW237" s="11" t="s">
        <v>33</v>
      </c>
      <c r="AX237" s="11" t="s">
        <v>69</v>
      </c>
      <c r="AY237" s="245" t="s">
        <v>122</v>
      </c>
    </row>
    <row r="238" s="10" customFormat="1">
      <c r="B238" s="224"/>
      <c r="C238" s="225"/>
      <c r="D238" s="226" t="s">
        <v>131</v>
      </c>
      <c r="E238" s="227" t="s">
        <v>21</v>
      </c>
      <c r="F238" s="228" t="s">
        <v>294</v>
      </c>
      <c r="G238" s="225"/>
      <c r="H238" s="229">
        <v>9.5999999999999996</v>
      </c>
      <c r="I238" s="230"/>
      <c r="J238" s="225"/>
      <c r="K238" s="225"/>
      <c r="L238" s="231"/>
      <c r="M238" s="232"/>
      <c r="N238" s="233"/>
      <c r="O238" s="233"/>
      <c r="P238" s="233"/>
      <c r="Q238" s="233"/>
      <c r="R238" s="233"/>
      <c r="S238" s="233"/>
      <c r="T238" s="234"/>
      <c r="AT238" s="235" t="s">
        <v>131</v>
      </c>
      <c r="AU238" s="235" t="s">
        <v>77</v>
      </c>
      <c r="AV238" s="10" t="s">
        <v>79</v>
      </c>
      <c r="AW238" s="10" t="s">
        <v>33</v>
      </c>
      <c r="AX238" s="10" t="s">
        <v>69</v>
      </c>
      <c r="AY238" s="235" t="s">
        <v>122</v>
      </c>
    </row>
    <row r="239" s="11" customFormat="1">
      <c r="B239" s="236"/>
      <c r="C239" s="237"/>
      <c r="D239" s="226" t="s">
        <v>131</v>
      </c>
      <c r="E239" s="238" t="s">
        <v>21</v>
      </c>
      <c r="F239" s="239" t="s">
        <v>240</v>
      </c>
      <c r="G239" s="237"/>
      <c r="H239" s="238" t="s">
        <v>21</v>
      </c>
      <c r="I239" s="240"/>
      <c r="J239" s="237"/>
      <c r="K239" s="237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131</v>
      </c>
      <c r="AU239" s="245" t="s">
        <v>77</v>
      </c>
      <c r="AV239" s="11" t="s">
        <v>77</v>
      </c>
      <c r="AW239" s="11" t="s">
        <v>33</v>
      </c>
      <c r="AX239" s="11" t="s">
        <v>69</v>
      </c>
      <c r="AY239" s="245" t="s">
        <v>122</v>
      </c>
    </row>
    <row r="240" s="10" customFormat="1">
      <c r="B240" s="224"/>
      <c r="C240" s="225"/>
      <c r="D240" s="226" t="s">
        <v>131</v>
      </c>
      <c r="E240" s="227" t="s">
        <v>21</v>
      </c>
      <c r="F240" s="228" t="s">
        <v>294</v>
      </c>
      <c r="G240" s="225"/>
      <c r="H240" s="229">
        <v>9.5999999999999996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AT240" s="235" t="s">
        <v>131</v>
      </c>
      <c r="AU240" s="235" t="s">
        <v>77</v>
      </c>
      <c r="AV240" s="10" t="s">
        <v>79</v>
      </c>
      <c r="AW240" s="10" t="s">
        <v>33</v>
      </c>
      <c r="AX240" s="10" t="s">
        <v>69</v>
      </c>
      <c r="AY240" s="235" t="s">
        <v>122</v>
      </c>
    </row>
    <row r="241" s="12" customFormat="1">
      <c r="B241" s="246"/>
      <c r="C241" s="247"/>
      <c r="D241" s="226" t="s">
        <v>131</v>
      </c>
      <c r="E241" s="248" t="s">
        <v>21</v>
      </c>
      <c r="F241" s="249" t="s">
        <v>137</v>
      </c>
      <c r="G241" s="247"/>
      <c r="H241" s="250">
        <v>1271.9000000000001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AT241" s="256" t="s">
        <v>131</v>
      </c>
      <c r="AU241" s="256" t="s">
        <v>77</v>
      </c>
      <c r="AV241" s="12" t="s">
        <v>129</v>
      </c>
      <c r="AW241" s="12" t="s">
        <v>33</v>
      </c>
      <c r="AX241" s="12" t="s">
        <v>77</v>
      </c>
      <c r="AY241" s="256" t="s">
        <v>122</v>
      </c>
    </row>
    <row r="242" s="1" customFormat="1" ht="38.25" customHeight="1">
      <c r="B242" s="45"/>
      <c r="C242" s="257" t="s">
        <v>295</v>
      </c>
      <c r="D242" s="257" t="s">
        <v>268</v>
      </c>
      <c r="E242" s="258" t="s">
        <v>296</v>
      </c>
      <c r="F242" s="259" t="s">
        <v>297</v>
      </c>
      <c r="G242" s="260" t="s">
        <v>281</v>
      </c>
      <c r="H242" s="261">
        <v>3.1360000000000001</v>
      </c>
      <c r="I242" s="262"/>
      <c r="J242" s="263">
        <f>ROUND(I242*H242,2)</f>
        <v>0</v>
      </c>
      <c r="K242" s="259" t="s">
        <v>127</v>
      </c>
      <c r="L242" s="71"/>
      <c r="M242" s="264" t="s">
        <v>21</v>
      </c>
      <c r="N242" s="265" t="s">
        <v>40</v>
      </c>
      <c r="O242" s="46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AR242" s="23" t="s">
        <v>129</v>
      </c>
      <c r="AT242" s="23" t="s">
        <v>268</v>
      </c>
      <c r="AU242" s="23" t="s">
        <v>77</v>
      </c>
      <c r="AY242" s="23" t="s">
        <v>122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23" t="s">
        <v>77</v>
      </c>
      <c r="BK242" s="223">
        <f>ROUND(I242*H242,2)</f>
        <v>0</v>
      </c>
      <c r="BL242" s="23" t="s">
        <v>129</v>
      </c>
      <c r="BM242" s="23" t="s">
        <v>298</v>
      </c>
    </row>
    <row r="243" s="10" customFormat="1">
      <c r="B243" s="224"/>
      <c r="C243" s="225"/>
      <c r="D243" s="226" t="s">
        <v>131</v>
      </c>
      <c r="E243" s="227" t="s">
        <v>21</v>
      </c>
      <c r="F243" s="228" t="s">
        <v>283</v>
      </c>
      <c r="G243" s="225"/>
      <c r="H243" s="229">
        <v>1.2509999999999999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AT243" s="235" t="s">
        <v>131</v>
      </c>
      <c r="AU243" s="235" t="s">
        <v>77</v>
      </c>
      <c r="AV243" s="10" t="s">
        <v>79</v>
      </c>
      <c r="AW243" s="10" t="s">
        <v>33</v>
      </c>
      <c r="AX243" s="10" t="s">
        <v>69</v>
      </c>
      <c r="AY243" s="235" t="s">
        <v>122</v>
      </c>
    </row>
    <row r="244" s="11" customFormat="1">
      <c r="B244" s="236"/>
      <c r="C244" s="237"/>
      <c r="D244" s="226" t="s">
        <v>131</v>
      </c>
      <c r="E244" s="238" t="s">
        <v>21</v>
      </c>
      <c r="F244" s="239" t="s">
        <v>155</v>
      </c>
      <c r="G244" s="237"/>
      <c r="H244" s="238" t="s">
        <v>21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AT244" s="245" t="s">
        <v>131</v>
      </c>
      <c r="AU244" s="245" t="s">
        <v>77</v>
      </c>
      <c r="AV244" s="11" t="s">
        <v>77</v>
      </c>
      <c r="AW244" s="11" t="s">
        <v>33</v>
      </c>
      <c r="AX244" s="11" t="s">
        <v>69</v>
      </c>
      <c r="AY244" s="245" t="s">
        <v>122</v>
      </c>
    </row>
    <row r="245" s="10" customFormat="1">
      <c r="B245" s="224"/>
      <c r="C245" s="225"/>
      <c r="D245" s="226" t="s">
        <v>131</v>
      </c>
      <c r="E245" s="227" t="s">
        <v>21</v>
      </c>
      <c r="F245" s="228" t="s">
        <v>299</v>
      </c>
      <c r="G245" s="225"/>
      <c r="H245" s="229">
        <v>1.885</v>
      </c>
      <c r="I245" s="230"/>
      <c r="J245" s="225"/>
      <c r="K245" s="225"/>
      <c r="L245" s="231"/>
      <c r="M245" s="232"/>
      <c r="N245" s="233"/>
      <c r="O245" s="233"/>
      <c r="P245" s="233"/>
      <c r="Q245" s="233"/>
      <c r="R245" s="233"/>
      <c r="S245" s="233"/>
      <c r="T245" s="234"/>
      <c r="AT245" s="235" t="s">
        <v>131</v>
      </c>
      <c r="AU245" s="235" t="s">
        <v>77</v>
      </c>
      <c r="AV245" s="10" t="s">
        <v>79</v>
      </c>
      <c r="AW245" s="10" t="s">
        <v>33</v>
      </c>
      <c r="AX245" s="10" t="s">
        <v>69</v>
      </c>
      <c r="AY245" s="235" t="s">
        <v>122</v>
      </c>
    </row>
    <row r="246" s="12" customFormat="1">
      <c r="B246" s="246"/>
      <c r="C246" s="247"/>
      <c r="D246" s="226" t="s">
        <v>131</v>
      </c>
      <c r="E246" s="248" t="s">
        <v>21</v>
      </c>
      <c r="F246" s="249" t="s">
        <v>137</v>
      </c>
      <c r="G246" s="247"/>
      <c r="H246" s="250">
        <v>3.1360000000000001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131</v>
      </c>
      <c r="AU246" s="256" t="s">
        <v>77</v>
      </c>
      <c r="AV246" s="12" t="s">
        <v>129</v>
      </c>
      <c r="AW246" s="12" t="s">
        <v>33</v>
      </c>
      <c r="AX246" s="12" t="s">
        <v>77</v>
      </c>
      <c r="AY246" s="256" t="s">
        <v>122</v>
      </c>
    </row>
    <row r="247" s="1" customFormat="1" ht="102" customHeight="1">
      <c r="B247" s="45"/>
      <c r="C247" s="257" t="s">
        <v>300</v>
      </c>
      <c r="D247" s="257" t="s">
        <v>268</v>
      </c>
      <c r="E247" s="258" t="s">
        <v>301</v>
      </c>
      <c r="F247" s="259" t="s">
        <v>302</v>
      </c>
      <c r="G247" s="260" t="s">
        <v>126</v>
      </c>
      <c r="H247" s="261">
        <v>1742</v>
      </c>
      <c r="I247" s="262"/>
      <c r="J247" s="263">
        <f>ROUND(I247*H247,2)</f>
        <v>0</v>
      </c>
      <c r="K247" s="259" t="s">
        <v>127</v>
      </c>
      <c r="L247" s="71"/>
      <c r="M247" s="264" t="s">
        <v>21</v>
      </c>
      <c r="N247" s="265" t="s">
        <v>40</v>
      </c>
      <c r="O247" s="46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AR247" s="23" t="s">
        <v>129</v>
      </c>
      <c r="AT247" s="23" t="s">
        <v>268</v>
      </c>
      <c r="AU247" s="23" t="s">
        <v>77</v>
      </c>
      <c r="AY247" s="23" t="s">
        <v>122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23" t="s">
        <v>77</v>
      </c>
      <c r="BK247" s="223">
        <f>ROUND(I247*H247,2)</f>
        <v>0</v>
      </c>
      <c r="BL247" s="23" t="s">
        <v>129</v>
      </c>
      <c r="BM247" s="23" t="s">
        <v>303</v>
      </c>
    </row>
    <row r="248" s="10" customFormat="1">
      <c r="B248" s="224"/>
      <c r="C248" s="225"/>
      <c r="D248" s="226" t="s">
        <v>131</v>
      </c>
      <c r="E248" s="227" t="s">
        <v>21</v>
      </c>
      <c r="F248" s="228" t="s">
        <v>132</v>
      </c>
      <c r="G248" s="225"/>
      <c r="H248" s="229">
        <v>1901.52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131</v>
      </c>
      <c r="AU248" s="235" t="s">
        <v>77</v>
      </c>
      <c r="AV248" s="10" t="s">
        <v>79</v>
      </c>
      <c r="AW248" s="10" t="s">
        <v>33</v>
      </c>
      <c r="AX248" s="10" t="s">
        <v>69</v>
      </c>
      <c r="AY248" s="235" t="s">
        <v>122</v>
      </c>
    </row>
    <row r="249" s="10" customFormat="1">
      <c r="B249" s="224"/>
      <c r="C249" s="225"/>
      <c r="D249" s="226" t="s">
        <v>131</v>
      </c>
      <c r="E249" s="227" t="s">
        <v>21</v>
      </c>
      <c r="F249" s="228" t="s">
        <v>133</v>
      </c>
      <c r="G249" s="225"/>
      <c r="H249" s="229">
        <v>0.47999999999999998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AT249" s="235" t="s">
        <v>131</v>
      </c>
      <c r="AU249" s="235" t="s">
        <v>77</v>
      </c>
      <c r="AV249" s="10" t="s">
        <v>79</v>
      </c>
      <c r="AW249" s="10" t="s">
        <v>33</v>
      </c>
      <c r="AX249" s="10" t="s">
        <v>69</v>
      </c>
      <c r="AY249" s="235" t="s">
        <v>122</v>
      </c>
    </row>
    <row r="250" s="10" customFormat="1">
      <c r="B250" s="224"/>
      <c r="C250" s="225"/>
      <c r="D250" s="226" t="s">
        <v>131</v>
      </c>
      <c r="E250" s="227" t="s">
        <v>21</v>
      </c>
      <c r="F250" s="228" t="s">
        <v>134</v>
      </c>
      <c r="G250" s="225"/>
      <c r="H250" s="229">
        <v>-160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AT250" s="235" t="s">
        <v>131</v>
      </c>
      <c r="AU250" s="235" t="s">
        <v>77</v>
      </c>
      <c r="AV250" s="10" t="s">
        <v>79</v>
      </c>
      <c r="AW250" s="10" t="s">
        <v>33</v>
      </c>
      <c r="AX250" s="10" t="s">
        <v>69</v>
      </c>
      <c r="AY250" s="235" t="s">
        <v>122</v>
      </c>
    </row>
    <row r="251" s="12" customFormat="1">
      <c r="B251" s="246"/>
      <c r="C251" s="247"/>
      <c r="D251" s="226" t="s">
        <v>131</v>
      </c>
      <c r="E251" s="248" t="s">
        <v>21</v>
      </c>
      <c r="F251" s="249" t="s">
        <v>137</v>
      </c>
      <c r="G251" s="247"/>
      <c r="H251" s="250">
        <v>1742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AT251" s="256" t="s">
        <v>131</v>
      </c>
      <c r="AU251" s="256" t="s">
        <v>77</v>
      </c>
      <c r="AV251" s="12" t="s">
        <v>129</v>
      </c>
      <c r="AW251" s="12" t="s">
        <v>33</v>
      </c>
      <c r="AX251" s="12" t="s">
        <v>77</v>
      </c>
      <c r="AY251" s="256" t="s">
        <v>122</v>
      </c>
    </row>
    <row r="252" s="1" customFormat="1" ht="25.5" customHeight="1">
      <c r="B252" s="45"/>
      <c r="C252" s="257" t="s">
        <v>304</v>
      </c>
      <c r="D252" s="257" t="s">
        <v>268</v>
      </c>
      <c r="E252" s="258" t="s">
        <v>305</v>
      </c>
      <c r="F252" s="259" t="s">
        <v>306</v>
      </c>
      <c r="G252" s="260" t="s">
        <v>126</v>
      </c>
      <c r="H252" s="261">
        <v>1894</v>
      </c>
      <c r="I252" s="262"/>
      <c r="J252" s="263">
        <f>ROUND(I252*H252,2)</f>
        <v>0</v>
      </c>
      <c r="K252" s="259" t="s">
        <v>127</v>
      </c>
      <c r="L252" s="71"/>
      <c r="M252" s="264" t="s">
        <v>21</v>
      </c>
      <c r="N252" s="265" t="s">
        <v>40</v>
      </c>
      <c r="O252" s="46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AR252" s="23" t="s">
        <v>129</v>
      </c>
      <c r="AT252" s="23" t="s">
        <v>268</v>
      </c>
      <c r="AU252" s="23" t="s">
        <v>77</v>
      </c>
      <c r="AY252" s="23" t="s">
        <v>122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23" t="s">
        <v>77</v>
      </c>
      <c r="BK252" s="223">
        <f>ROUND(I252*H252,2)</f>
        <v>0</v>
      </c>
      <c r="BL252" s="23" t="s">
        <v>129</v>
      </c>
      <c r="BM252" s="23" t="s">
        <v>307</v>
      </c>
    </row>
    <row r="253" s="10" customFormat="1">
      <c r="B253" s="224"/>
      <c r="C253" s="225"/>
      <c r="D253" s="226" t="s">
        <v>131</v>
      </c>
      <c r="E253" s="227" t="s">
        <v>21</v>
      </c>
      <c r="F253" s="228" t="s">
        <v>132</v>
      </c>
      <c r="G253" s="225"/>
      <c r="H253" s="229">
        <v>1901.52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AT253" s="235" t="s">
        <v>131</v>
      </c>
      <c r="AU253" s="235" t="s">
        <v>77</v>
      </c>
      <c r="AV253" s="10" t="s">
        <v>79</v>
      </c>
      <c r="AW253" s="10" t="s">
        <v>33</v>
      </c>
      <c r="AX253" s="10" t="s">
        <v>69</v>
      </c>
      <c r="AY253" s="235" t="s">
        <v>122</v>
      </c>
    </row>
    <row r="254" s="10" customFormat="1">
      <c r="B254" s="224"/>
      <c r="C254" s="225"/>
      <c r="D254" s="226" t="s">
        <v>131</v>
      </c>
      <c r="E254" s="227" t="s">
        <v>21</v>
      </c>
      <c r="F254" s="228" t="s">
        <v>133</v>
      </c>
      <c r="G254" s="225"/>
      <c r="H254" s="229">
        <v>0.47999999999999998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AT254" s="235" t="s">
        <v>131</v>
      </c>
      <c r="AU254" s="235" t="s">
        <v>77</v>
      </c>
      <c r="AV254" s="10" t="s">
        <v>79</v>
      </c>
      <c r="AW254" s="10" t="s">
        <v>33</v>
      </c>
      <c r="AX254" s="10" t="s">
        <v>69</v>
      </c>
      <c r="AY254" s="235" t="s">
        <v>122</v>
      </c>
    </row>
    <row r="255" s="10" customFormat="1">
      <c r="B255" s="224"/>
      <c r="C255" s="225"/>
      <c r="D255" s="226" t="s">
        <v>131</v>
      </c>
      <c r="E255" s="227" t="s">
        <v>21</v>
      </c>
      <c r="F255" s="228" t="s">
        <v>134</v>
      </c>
      <c r="G255" s="225"/>
      <c r="H255" s="229">
        <v>-160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AT255" s="235" t="s">
        <v>131</v>
      </c>
      <c r="AU255" s="235" t="s">
        <v>77</v>
      </c>
      <c r="AV255" s="10" t="s">
        <v>79</v>
      </c>
      <c r="AW255" s="10" t="s">
        <v>33</v>
      </c>
      <c r="AX255" s="10" t="s">
        <v>69</v>
      </c>
      <c r="AY255" s="235" t="s">
        <v>122</v>
      </c>
    </row>
    <row r="256" s="11" customFormat="1">
      <c r="B256" s="236"/>
      <c r="C256" s="237"/>
      <c r="D256" s="226" t="s">
        <v>131</v>
      </c>
      <c r="E256" s="238" t="s">
        <v>21</v>
      </c>
      <c r="F256" s="239" t="s">
        <v>308</v>
      </c>
      <c r="G256" s="237"/>
      <c r="H256" s="238" t="s">
        <v>21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131</v>
      </c>
      <c r="AU256" s="245" t="s">
        <v>77</v>
      </c>
      <c r="AV256" s="11" t="s">
        <v>77</v>
      </c>
      <c r="AW256" s="11" t="s">
        <v>33</v>
      </c>
      <c r="AX256" s="11" t="s">
        <v>69</v>
      </c>
      <c r="AY256" s="245" t="s">
        <v>122</v>
      </c>
    </row>
    <row r="257" s="10" customFormat="1">
      <c r="B257" s="224"/>
      <c r="C257" s="225"/>
      <c r="D257" s="226" t="s">
        <v>131</v>
      </c>
      <c r="E257" s="227" t="s">
        <v>21</v>
      </c>
      <c r="F257" s="228" t="s">
        <v>309</v>
      </c>
      <c r="G257" s="225"/>
      <c r="H257" s="229">
        <v>152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AT257" s="235" t="s">
        <v>131</v>
      </c>
      <c r="AU257" s="235" t="s">
        <v>77</v>
      </c>
      <c r="AV257" s="10" t="s">
        <v>79</v>
      </c>
      <c r="AW257" s="10" t="s">
        <v>33</v>
      </c>
      <c r="AX257" s="10" t="s">
        <v>69</v>
      </c>
      <c r="AY257" s="235" t="s">
        <v>122</v>
      </c>
    </row>
    <row r="258" s="12" customFormat="1">
      <c r="B258" s="246"/>
      <c r="C258" s="247"/>
      <c r="D258" s="226" t="s">
        <v>131</v>
      </c>
      <c r="E258" s="248" t="s">
        <v>21</v>
      </c>
      <c r="F258" s="249" t="s">
        <v>137</v>
      </c>
      <c r="G258" s="247"/>
      <c r="H258" s="250">
        <v>1894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AT258" s="256" t="s">
        <v>131</v>
      </c>
      <c r="AU258" s="256" t="s">
        <v>77</v>
      </c>
      <c r="AV258" s="12" t="s">
        <v>129</v>
      </c>
      <c r="AW258" s="12" t="s">
        <v>33</v>
      </c>
      <c r="AX258" s="12" t="s">
        <v>77</v>
      </c>
      <c r="AY258" s="256" t="s">
        <v>122</v>
      </c>
    </row>
    <row r="259" s="1" customFormat="1" ht="76.5" customHeight="1">
      <c r="B259" s="45"/>
      <c r="C259" s="257" t="s">
        <v>310</v>
      </c>
      <c r="D259" s="257" t="s">
        <v>268</v>
      </c>
      <c r="E259" s="258" t="s">
        <v>311</v>
      </c>
      <c r="F259" s="259" t="s">
        <v>312</v>
      </c>
      <c r="G259" s="260" t="s">
        <v>149</v>
      </c>
      <c r="H259" s="261">
        <v>80</v>
      </c>
      <c r="I259" s="262"/>
      <c r="J259" s="263">
        <f>ROUND(I259*H259,2)</f>
        <v>0</v>
      </c>
      <c r="K259" s="259" t="s">
        <v>127</v>
      </c>
      <c r="L259" s="71"/>
      <c r="M259" s="264" t="s">
        <v>21</v>
      </c>
      <c r="N259" s="265" t="s">
        <v>40</v>
      </c>
      <c r="O259" s="46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AR259" s="23" t="s">
        <v>129</v>
      </c>
      <c r="AT259" s="23" t="s">
        <v>268</v>
      </c>
      <c r="AU259" s="23" t="s">
        <v>77</v>
      </c>
      <c r="AY259" s="23" t="s">
        <v>122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23" t="s">
        <v>77</v>
      </c>
      <c r="BK259" s="223">
        <f>ROUND(I259*H259,2)</f>
        <v>0</v>
      </c>
      <c r="BL259" s="23" t="s">
        <v>129</v>
      </c>
      <c r="BM259" s="23" t="s">
        <v>313</v>
      </c>
    </row>
    <row r="260" s="11" customFormat="1">
      <c r="B260" s="236"/>
      <c r="C260" s="237"/>
      <c r="D260" s="226" t="s">
        <v>131</v>
      </c>
      <c r="E260" s="238" t="s">
        <v>21</v>
      </c>
      <c r="F260" s="239" t="s">
        <v>151</v>
      </c>
      <c r="G260" s="237"/>
      <c r="H260" s="238" t="s">
        <v>21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131</v>
      </c>
      <c r="AU260" s="245" t="s">
        <v>77</v>
      </c>
      <c r="AV260" s="11" t="s">
        <v>77</v>
      </c>
      <c r="AW260" s="11" t="s">
        <v>33</v>
      </c>
      <c r="AX260" s="11" t="s">
        <v>69</v>
      </c>
      <c r="AY260" s="245" t="s">
        <v>122</v>
      </c>
    </row>
    <row r="261" s="10" customFormat="1">
      <c r="B261" s="224"/>
      <c r="C261" s="225"/>
      <c r="D261" s="226" t="s">
        <v>131</v>
      </c>
      <c r="E261" s="227" t="s">
        <v>21</v>
      </c>
      <c r="F261" s="228" t="s">
        <v>152</v>
      </c>
      <c r="G261" s="225"/>
      <c r="H261" s="229">
        <v>74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AT261" s="235" t="s">
        <v>131</v>
      </c>
      <c r="AU261" s="235" t="s">
        <v>77</v>
      </c>
      <c r="AV261" s="10" t="s">
        <v>79</v>
      </c>
      <c r="AW261" s="10" t="s">
        <v>33</v>
      </c>
      <c r="AX261" s="10" t="s">
        <v>69</v>
      </c>
      <c r="AY261" s="235" t="s">
        <v>122</v>
      </c>
    </row>
    <row r="262" s="10" customFormat="1">
      <c r="B262" s="224"/>
      <c r="C262" s="225"/>
      <c r="D262" s="226" t="s">
        <v>131</v>
      </c>
      <c r="E262" s="227" t="s">
        <v>21</v>
      </c>
      <c r="F262" s="228" t="s">
        <v>153</v>
      </c>
      <c r="G262" s="225"/>
      <c r="H262" s="229">
        <v>6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AT262" s="235" t="s">
        <v>131</v>
      </c>
      <c r="AU262" s="235" t="s">
        <v>77</v>
      </c>
      <c r="AV262" s="10" t="s">
        <v>79</v>
      </c>
      <c r="AW262" s="10" t="s">
        <v>33</v>
      </c>
      <c r="AX262" s="10" t="s">
        <v>69</v>
      </c>
      <c r="AY262" s="235" t="s">
        <v>122</v>
      </c>
    </row>
    <row r="263" s="12" customFormat="1">
      <c r="B263" s="246"/>
      <c r="C263" s="247"/>
      <c r="D263" s="226" t="s">
        <v>131</v>
      </c>
      <c r="E263" s="248" t="s">
        <v>21</v>
      </c>
      <c r="F263" s="249" t="s">
        <v>137</v>
      </c>
      <c r="G263" s="247"/>
      <c r="H263" s="250">
        <v>80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131</v>
      </c>
      <c r="AU263" s="256" t="s">
        <v>77</v>
      </c>
      <c r="AV263" s="12" t="s">
        <v>129</v>
      </c>
      <c r="AW263" s="12" t="s">
        <v>33</v>
      </c>
      <c r="AX263" s="12" t="s">
        <v>77</v>
      </c>
      <c r="AY263" s="256" t="s">
        <v>122</v>
      </c>
    </row>
    <row r="264" s="1" customFormat="1" ht="89.25" customHeight="1">
      <c r="B264" s="45"/>
      <c r="C264" s="257" t="s">
        <v>314</v>
      </c>
      <c r="D264" s="257" t="s">
        <v>268</v>
      </c>
      <c r="E264" s="258" t="s">
        <v>315</v>
      </c>
      <c r="F264" s="259" t="s">
        <v>316</v>
      </c>
      <c r="G264" s="260" t="s">
        <v>149</v>
      </c>
      <c r="H264" s="261">
        <v>652</v>
      </c>
      <c r="I264" s="262"/>
      <c r="J264" s="263">
        <f>ROUND(I264*H264,2)</f>
        <v>0</v>
      </c>
      <c r="K264" s="259" t="s">
        <v>21</v>
      </c>
      <c r="L264" s="71"/>
      <c r="M264" s="264" t="s">
        <v>21</v>
      </c>
      <c r="N264" s="265" t="s">
        <v>40</v>
      </c>
      <c r="O264" s="46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AR264" s="23" t="s">
        <v>317</v>
      </c>
      <c r="AT264" s="23" t="s">
        <v>268</v>
      </c>
      <c r="AU264" s="23" t="s">
        <v>77</v>
      </c>
      <c r="AY264" s="23" t="s">
        <v>122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23" t="s">
        <v>77</v>
      </c>
      <c r="BK264" s="223">
        <f>ROUND(I264*H264,2)</f>
        <v>0</v>
      </c>
      <c r="BL264" s="23" t="s">
        <v>317</v>
      </c>
      <c r="BM264" s="23" t="s">
        <v>318</v>
      </c>
    </row>
    <row r="265" s="10" customFormat="1">
      <c r="B265" s="224"/>
      <c r="C265" s="225"/>
      <c r="D265" s="226" t="s">
        <v>131</v>
      </c>
      <c r="E265" s="227" t="s">
        <v>21</v>
      </c>
      <c r="F265" s="228" t="s">
        <v>154</v>
      </c>
      <c r="G265" s="225"/>
      <c r="H265" s="229">
        <v>652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AT265" s="235" t="s">
        <v>131</v>
      </c>
      <c r="AU265" s="235" t="s">
        <v>77</v>
      </c>
      <c r="AV265" s="10" t="s">
        <v>79</v>
      </c>
      <c r="AW265" s="10" t="s">
        <v>33</v>
      </c>
      <c r="AX265" s="10" t="s">
        <v>69</v>
      </c>
      <c r="AY265" s="235" t="s">
        <v>122</v>
      </c>
    </row>
    <row r="266" s="12" customFormat="1">
      <c r="B266" s="246"/>
      <c r="C266" s="247"/>
      <c r="D266" s="226" t="s">
        <v>131</v>
      </c>
      <c r="E266" s="248" t="s">
        <v>21</v>
      </c>
      <c r="F266" s="249" t="s">
        <v>137</v>
      </c>
      <c r="G266" s="247"/>
      <c r="H266" s="250">
        <v>652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AT266" s="256" t="s">
        <v>131</v>
      </c>
      <c r="AU266" s="256" t="s">
        <v>77</v>
      </c>
      <c r="AV266" s="12" t="s">
        <v>129</v>
      </c>
      <c r="AW266" s="12" t="s">
        <v>33</v>
      </c>
      <c r="AX266" s="12" t="s">
        <v>77</v>
      </c>
      <c r="AY266" s="256" t="s">
        <v>122</v>
      </c>
    </row>
    <row r="267" s="1" customFormat="1" ht="63.75" customHeight="1">
      <c r="B267" s="45"/>
      <c r="C267" s="257" t="s">
        <v>319</v>
      </c>
      <c r="D267" s="257" t="s">
        <v>268</v>
      </c>
      <c r="E267" s="258" t="s">
        <v>320</v>
      </c>
      <c r="F267" s="259" t="s">
        <v>321</v>
      </c>
      <c r="G267" s="260" t="s">
        <v>149</v>
      </c>
      <c r="H267" s="261">
        <v>1850</v>
      </c>
      <c r="I267" s="262"/>
      <c r="J267" s="263">
        <f>ROUND(I267*H267,2)</f>
        <v>0</v>
      </c>
      <c r="K267" s="259" t="s">
        <v>127</v>
      </c>
      <c r="L267" s="71"/>
      <c r="M267" s="264" t="s">
        <v>21</v>
      </c>
      <c r="N267" s="265" t="s">
        <v>40</v>
      </c>
      <c r="O267" s="46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AR267" s="23" t="s">
        <v>129</v>
      </c>
      <c r="AT267" s="23" t="s">
        <v>268</v>
      </c>
      <c r="AU267" s="23" t="s">
        <v>77</v>
      </c>
      <c r="AY267" s="23" t="s">
        <v>122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23" t="s">
        <v>77</v>
      </c>
      <c r="BK267" s="223">
        <f>ROUND(I267*H267,2)</f>
        <v>0</v>
      </c>
      <c r="BL267" s="23" t="s">
        <v>129</v>
      </c>
      <c r="BM267" s="23" t="s">
        <v>322</v>
      </c>
    </row>
    <row r="268" s="10" customFormat="1">
      <c r="B268" s="224"/>
      <c r="C268" s="225"/>
      <c r="D268" s="226" t="s">
        <v>131</v>
      </c>
      <c r="E268" s="227" t="s">
        <v>21</v>
      </c>
      <c r="F268" s="228" t="s">
        <v>323</v>
      </c>
      <c r="G268" s="225"/>
      <c r="H268" s="229">
        <v>1850</v>
      </c>
      <c r="I268" s="230"/>
      <c r="J268" s="225"/>
      <c r="K268" s="225"/>
      <c r="L268" s="231"/>
      <c r="M268" s="232"/>
      <c r="N268" s="233"/>
      <c r="O268" s="233"/>
      <c r="P268" s="233"/>
      <c r="Q268" s="233"/>
      <c r="R268" s="233"/>
      <c r="S268" s="233"/>
      <c r="T268" s="234"/>
      <c r="AT268" s="235" t="s">
        <v>131</v>
      </c>
      <c r="AU268" s="235" t="s">
        <v>77</v>
      </c>
      <c r="AV268" s="10" t="s">
        <v>79</v>
      </c>
      <c r="AW268" s="10" t="s">
        <v>33</v>
      </c>
      <c r="AX268" s="10" t="s">
        <v>69</v>
      </c>
      <c r="AY268" s="235" t="s">
        <v>122</v>
      </c>
    </row>
    <row r="269" s="12" customFormat="1">
      <c r="B269" s="246"/>
      <c r="C269" s="247"/>
      <c r="D269" s="226" t="s">
        <v>131</v>
      </c>
      <c r="E269" s="248" t="s">
        <v>21</v>
      </c>
      <c r="F269" s="249" t="s">
        <v>137</v>
      </c>
      <c r="G269" s="247"/>
      <c r="H269" s="250">
        <v>1850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AT269" s="256" t="s">
        <v>131</v>
      </c>
      <c r="AU269" s="256" t="s">
        <v>77</v>
      </c>
      <c r="AV269" s="12" t="s">
        <v>129</v>
      </c>
      <c r="AW269" s="12" t="s">
        <v>33</v>
      </c>
      <c r="AX269" s="12" t="s">
        <v>77</v>
      </c>
      <c r="AY269" s="256" t="s">
        <v>122</v>
      </c>
    </row>
    <row r="270" s="1" customFormat="1" ht="38.25" customHeight="1">
      <c r="B270" s="45"/>
      <c r="C270" s="257" t="s">
        <v>324</v>
      </c>
      <c r="D270" s="257" t="s">
        <v>268</v>
      </c>
      <c r="E270" s="258" t="s">
        <v>325</v>
      </c>
      <c r="F270" s="259" t="s">
        <v>326</v>
      </c>
      <c r="G270" s="260" t="s">
        <v>126</v>
      </c>
      <c r="H270" s="261">
        <v>532</v>
      </c>
      <c r="I270" s="262"/>
      <c r="J270" s="263">
        <f>ROUND(I270*H270,2)</f>
        <v>0</v>
      </c>
      <c r="K270" s="259" t="s">
        <v>127</v>
      </c>
      <c r="L270" s="71"/>
      <c r="M270" s="264" t="s">
        <v>21</v>
      </c>
      <c r="N270" s="265" t="s">
        <v>40</v>
      </c>
      <c r="O270" s="46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AR270" s="23" t="s">
        <v>129</v>
      </c>
      <c r="AT270" s="23" t="s">
        <v>268</v>
      </c>
      <c r="AU270" s="23" t="s">
        <v>77</v>
      </c>
      <c r="AY270" s="23" t="s">
        <v>122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23" t="s">
        <v>77</v>
      </c>
      <c r="BK270" s="223">
        <f>ROUND(I270*H270,2)</f>
        <v>0</v>
      </c>
      <c r="BL270" s="23" t="s">
        <v>129</v>
      </c>
      <c r="BM270" s="23" t="s">
        <v>327</v>
      </c>
    </row>
    <row r="271" s="10" customFormat="1">
      <c r="B271" s="224"/>
      <c r="C271" s="225"/>
      <c r="D271" s="226" t="s">
        <v>131</v>
      </c>
      <c r="E271" s="227" t="s">
        <v>21</v>
      </c>
      <c r="F271" s="228" t="s">
        <v>328</v>
      </c>
      <c r="G271" s="225"/>
      <c r="H271" s="229">
        <v>532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AT271" s="235" t="s">
        <v>131</v>
      </c>
      <c r="AU271" s="235" t="s">
        <v>77</v>
      </c>
      <c r="AV271" s="10" t="s">
        <v>79</v>
      </c>
      <c r="AW271" s="10" t="s">
        <v>33</v>
      </c>
      <c r="AX271" s="10" t="s">
        <v>69</v>
      </c>
      <c r="AY271" s="235" t="s">
        <v>122</v>
      </c>
    </row>
    <row r="272" s="12" customFormat="1">
      <c r="B272" s="246"/>
      <c r="C272" s="247"/>
      <c r="D272" s="226" t="s">
        <v>131</v>
      </c>
      <c r="E272" s="248" t="s">
        <v>21</v>
      </c>
      <c r="F272" s="249" t="s">
        <v>137</v>
      </c>
      <c r="G272" s="247"/>
      <c r="H272" s="250">
        <v>532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AT272" s="256" t="s">
        <v>131</v>
      </c>
      <c r="AU272" s="256" t="s">
        <v>77</v>
      </c>
      <c r="AV272" s="12" t="s">
        <v>129</v>
      </c>
      <c r="AW272" s="12" t="s">
        <v>33</v>
      </c>
      <c r="AX272" s="12" t="s">
        <v>77</v>
      </c>
      <c r="AY272" s="256" t="s">
        <v>122</v>
      </c>
    </row>
    <row r="273" s="1" customFormat="1" ht="25.5" customHeight="1">
      <c r="B273" s="45"/>
      <c r="C273" s="257" t="s">
        <v>329</v>
      </c>
      <c r="D273" s="257" t="s">
        <v>268</v>
      </c>
      <c r="E273" s="258" t="s">
        <v>330</v>
      </c>
      <c r="F273" s="259" t="s">
        <v>331</v>
      </c>
      <c r="G273" s="260" t="s">
        <v>126</v>
      </c>
      <c r="H273" s="261">
        <v>28</v>
      </c>
      <c r="I273" s="262"/>
      <c r="J273" s="263">
        <f>ROUND(I273*H273,2)</f>
        <v>0</v>
      </c>
      <c r="K273" s="259" t="s">
        <v>127</v>
      </c>
      <c r="L273" s="71"/>
      <c r="M273" s="264" t="s">
        <v>21</v>
      </c>
      <c r="N273" s="265" t="s">
        <v>40</v>
      </c>
      <c r="O273" s="46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AR273" s="23" t="s">
        <v>129</v>
      </c>
      <c r="AT273" s="23" t="s">
        <v>268</v>
      </c>
      <c r="AU273" s="23" t="s">
        <v>77</v>
      </c>
      <c r="AY273" s="23" t="s">
        <v>122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23" t="s">
        <v>77</v>
      </c>
      <c r="BK273" s="223">
        <f>ROUND(I273*H273,2)</f>
        <v>0</v>
      </c>
      <c r="BL273" s="23" t="s">
        <v>129</v>
      </c>
      <c r="BM273" s="23" t="s">
        <v>332</v>
      </c>
    </row>
    <row r="274" s="10" customFormat="1">
      <c r="B274" s="224"/>
      <c r="C274" s="225"/>
      <c r="D274" s="226" t="s">
        <v>131</v>
      </c>
      <c r="E274" s="227" t="s">
        <v>21</v>
      </c>
      <c r="F274" s="228" t="s">
        <v>333</v>
      </c>
      <c r="G274" s="225"/>
      <c r="H274" s="229">
        <v>27.167000000000002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AT274" s="235" t="s">
        <v>131</v>
      </c>
      <c r="AU274" s="235" t="s">
        <v>77</v>
      </c>
      <c r="AV274" s="10" t="s">
        <v>79</v>
      </c>
      <c r="AW274" s="10" t="s">
        <v>33</v>
      </c>
      <c r="AX274" s="10" t="s">
        <v>69</v>
      </c>
      <c r="AY274" s="235" t="s">
        <v>122</v>
      </c>
    </row>
    <row r="275" s="10" customFormat="1">
      <c r="B275" s="224"/>
      <c r="C275" s="225"/>
      <c r="D275" s="226" t="s">
        <v>131</v>
      </c>
      <c r="E275" s="227" t="s">
        <v>21</v>
      </c>
      <c r="F275" s="228" t="s">
        <v>334</v>
      </c>
      <c r="G275" s="225"/>
      <c r="H275" s="229">
        <v>0.83299999999999996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AT275" s="235" t="s">
        <v>131</v>
      </c>
      <c r="AU275" s="235" t="s">
        <v>77</v>
      </c>
      <c r="AV275" s="10" t="s">
        <v>79</v>
      </c>
      <c r="AW275" s="10" t="s">
        <v>33</v>
      </c>
      <c r="AX275" s="10" t="s">
        <v>69</v>
      </c>
      <c r="AY275" s="235" t="s">
        <v>122</v>
      </c>
    </row>
    <row r="276" s="12" customFormat="1">
      <c r="B276" s="246"/>
      <c r="C276" s="247"/>
      <c r="D276" s="226" t="s">
        <v>131</v>
      </c>
      <c r="E276" s="248" t="s">
        <v>21</v>
      </c>
      <c r="F276" s="249" t="s">
        <v>137</v>
      </c>
      <c r="G276" s="247"/>
      <c r="H276" s="250">
        <v>28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AT276" s="256" t="s">
        <v>131</v>
      </c>
      <c r="AU276" s="256" t="s">
        <v>77</v>
      </c>
      <c r="AV276" s="12" t="s">
        <v>129</v>
      </c>
      <c r="AW276" s="12" t="s">
        <v>33</v>
      </c>
      <c r="AX276" s="12" t="s">
        <v>77</v>
      </c>
      <c r="AY276" s="256" t="s">
        <v>122</v>
      </c>
    </row>
    <row r="277" s="1" customFormat="1" ht="51" customHeight="1">
      <c r="B277" s="45"/>
      <c r="C277" s="257" t="s">
        <v>335</v>
      </c>
      <c r="D277" s="257" t="s">
        <v>268</v>
      </c>
      <c r="E277" s="258" t="s">
        <v>336</v>
      </c>
      <c r="F277" s="259" t="s">
        <v>337</v>
      </c>
      <c r="G277" s="260" t="s">
        <v>338</v>
      </c>
      <c r="H277" s="261">
        <v>52</v>
      </c>
      <c r="I277" s="262"/>
      <c r="J277" s="263">
        <f>ROUND(I277*H277,2)</f>
        <v>0</v>
      </c>
      <c r="K277" s="259" t="s">
        <v>127</v>
      </c>
      <c r="L277" s="71"/>
      <c r="M277" s="264" t="s">
        <v>21</v>
      </c>
      <c r="N277" s="265" t="s">
        <v>40</v>
      </c>
      <c r="O277" s="46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AR277" s="23" t="s">
        <v>129</v>
      </c>
      <c r="AT277" s="23" t="s">
        <v>268</v>
      </c>
      <c r="AU277" s="23" t="s">
        <v>77</v>
      </c>
      <c r="AY277" s="23" t="s">
        <v>122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23" t="s">
        <v>77</v>
      </c>
      <c r="BK277" s="223">
        <f>ROUND(I277*H277,2)</f>
        <v>0</v>
      </c>
      <c r="BL277" s="23" t="s">
        <v>129</v>
      </c>
      <c r="BM277" s="23" t="s">
        <v>339</v>
      </c>
    </row>
    <row r="278" s="11" customFormat="1">
      <c r="B278" s="236"/>
      <c r="C278" s="237"/>
      <c r="D278" s="226" t="s">
        <v>131</v>
      </c>
      <c r="E278" s="238" t="s">
        <v>21</v>
      </c>
      <c r="F278" s="239" t="s">
        <v>210</v>
      </c>
      <c r="G278" s="237"/>
      <c r="H278" s="238" t="s">
        <v>21</v>
      </c>
      <c r="I278" s="240"/>
      <c r="J278" s="237"/>
      <c r="K278" s="237"/>
      <c r="L278" s="241"/>
      <c r="M278" s="242"/>
      <c r="N278" s="243"/>
      <c r="O278" s="243"/>
      <c r="P278" s="243"/>
      <c r="Q278" s="243"/>
      <c r="R278" s="243"/>
      <c r="S278" s="243"/>
      <c r="T278" s="244"/>
      <c r="AT278" s="245" t="s">
        <v>131</v>
      </c>
      <c r="AU278" s="245" t="s">
        <v>77</v>
      </c>
      <c r="AV278" s="11" t="s">
        <v>77</v>
      </c>
      <c r="AW278" s="11" t="s">
        <v>33</v>
      </c>
      <c r="AX278" s="11" t="s">
        <v>69</v>
      </c>
      <c r="AY278" s="245" t="s">
        <v>122</v>
      </c>
    </row>
    <row r="279" s="10" customFormat="1">
      <c r="B279" s="224"/>
      <c r="C279" s="225"/>
      <c r="D279" s="226" t="s">
        <v>131</v>
      </c>
      <c r="E279" s="227" t="s">
        <v>21</v>
      </c>
      <c r="F279" s="228" t="s">
        <v>340</v>
      </c>
      <c r="G279" s="225"/>
      <c r="H279" s="229">
        <v>24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AT279" s="235" t="s">
        <v>131</v>
      </c>
      <c r="AU279" s="235" t="s">
        <v>77</v>
      </c>
      <c r="AV279" s="10" t="s">
        <v>79</v>
      </c>
      <c r="AW279" s="10" t="s">
        <v>33</v>
      </c>
      <c r="AX279" s="10" t="s">
        <v>69</v>
      </c>
      <c r="AY279" s="235" t="s">
        <v>122</v>
      </c>
    </row>
    <row r="280" s="11" customFormat="1">
      <c r="B280" s="236"/>
      <c r="C280" s="237"/>
      <c r="D280" s="226" t="s">
        <v>131</v>
      </c>
      <c r="E280" s="238" t="s">
        <v>21</v>
      </c>
      <c r="F280" s="239" t="s">
        <v>212</v>
      </c>
      <c r="G280" s="237"/>
      <c r="H280" s="238" t="s">
        <v>21</v>
      </c>
      <c r="I280" s="240"/>
      <c r="J280" s="237"/>
      <c r="K280" s="237"/>
      <c r="L280" s="241"/>
      <c r="M280" s="242"/>
      <c r="N280" s="243"/>
      <c r="O280" s="243"/>
      <c r="P280" s="243"/>
      <c r="Q280" s="243"/>
      <c r="R280" s="243"/>
      <c r="S280" s="243"/>
      <c r="T280" s="244"/>
      <c r="AT280" s="245" t="s">
        <v>131</v>
      </c>
      <c r="AU280" s="245" t="s">
        <v>77</v>
      </c>
      <c r="AV280" s="11" t="s">
        <v>77</v>
      </c>
      <c r="AW280" s="11" t="s">
        <v>33</v>
      </c>
      <c r="AX280" s="11" t="s">
        <v>69</v>
      </c>
      <c r="AY280" s="245" t="s">
        <v>122</v>
      </c>
    </row>
    <row r="281" s="10" customFormat="1">
      <c r="B281" s="224"/>
      <c r="C281" s="225"/>
      <c r="D281" s="226" t="s">
        <v>131</v>
      </c>
      <c r="E281" s="227" t="s">
        <v>21</v>
      </c>
      <c r="F281" s="228" t="s">
        <v>341</v>
      </c>
      <c r="G281" s="225"/>
      <c r="H281" s="229">
        <v>28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AT281" s="235" t="s">
        <v>131</v>
      </c>
      <c r="AU281" s="235" t="s">
        <v>77</v>
      </c>
      <c r="AV281" s="10" t="s">
        <v>79</v>
      </c>
      <c r="AW281" s="10" t="s">
        <v>33</v>
      </c>
      <c r="AX281" s="10" t="s">
        <v>69</v>
      </c>
      <c r="AY281" s="235" t="s">
        <v>122</v>
      </c>
    </row>
    <row r="282" s="12" customFormat="1">
      <c r="B282" s="246"/>
      <c r="C282" s="247"/>
      <c r="D282" s="226" t="s">
        <v>131</v>
      </c>
      <c r="E282" s="248" t="s">
        <v>21</v>
      </c>
      <c r="F282" s="249" t="s">
        <v>137</v>
      </c>
      <c r="G282" s="247"/>
      <c r="H282" s="250">
        <v>52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AT282" s="256" t="s">
        <v>131</v>
      </c>
      <c r="AU282" s="256" t="s">
        <v>77</v>
      </c>
      <c r="AV282" s="12" t="s">
        <v>129</v>
      </c>
      <c r="AW282" s="12" t="s">
        <v>33</v>
      </c>
      <c r="AX282" s="12" t="s">
        <v>77</v>
      </c>
      <c r="AY282" s="256" t="s">
        <v>122</v>
      </c>
    </row>
    <row r="283" s="1" customFormat="1" ht="63.75" customHeight="1">
      <c r="B283" s="45"/>
      <c r="C283" s="257" t="s">
        <v>342</v>
      </c>
      <c r="D283" s="257" t="s">
        <v>268</v>
      </c>
      <c r="E283" s="258" t="s">
        <v>343</v>
      </c>
      <c r="F283" s="259" t="s">
        <v>344</v>
      </c>
      <c r="G283" s="260" t="s">
        <v>338</v>
      </c>
      <c r="H283" s="261">
        <v>2760</v>
      </c>
      <c r="I283" s="262"/>
      <c r="J283" s="263">
        <f>ROUND(I283*H283,2)</f>
        <v>0</v>
      </c>
      <c r="K283" s="259" t="s">
        <v>127</v>
      </c>
      <c r="L283" s="71"/>
      <c r="M283" s="264" t="s">
        <v>21</v>
      </c>
      <c r="N283" s="265" t="s">
        <v>40</v>
      </c>
      <c r="O283" s="46"/>
      <c r="P283" s="221">
        <f>O283*H283</f>
        <v>0</v>
      </c>
      <c r="Q283" s="221">
        <v>0</v>
      </c>
      <c r="R283" s="221">
        <f>Q283*H283</f>
        <v>0</v>
      </c>
      <c r="S283" s="221">
        <v>0</v>
      </c>
      <c r="T283" s="222">
        <f>S283*H283</f>
        <v>0</v>
      </c>
      <c r="AR283" s="23" t="s">
        <v>317</v>
      </c>
      <c r="AT283" s="23" t="s">
        <v>268</v>
      </c>
      <c r="AU283" s="23" t="s">
        <v>77</v>
      </c>
      <c r="AY283" s="23" t="s">
        <v>122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23" t="s">
        <v>77</v>
      </c>
      <c r="BK283" s="223">
        <f>ROUND(I283*H283,2)</f>
        <v>0</v>
      </c>
      <c r="BL283" s="23" t="s">
        <v>317</v>
      </c>
      <c r="BM283" s="23" t="s">
        <v>345</v>
      </c>
    </row>
    <row r="284" s="10" customFormat="1">
      <c r="B284" s="224"/>
      <c r="C284" s="225"/>
      <c r="D284" s="226" t="s">
        <v>131</v>
      </c>
      <c r="E284" s="227" t="s">
        <v>21</v>
      </c>
      <c r="F284" s="228" t="s">
        <v>346</v>
      </c>
      <c r="G284" s="225"/>
      <c r="H284" s="229">
        <v>2812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AT284" s="235" t="s">
        <v>131</v>
      </c>
      <c r="AU284" s="235" t="s">
        <v>77</v>
      </c>
      <c r="AV284" s="10" t="s">
        <v>79</v>
      </c>
      <c r="AW284" s="10" t="s">
        <v>33</v>
      </c>
      <c r="AX284" s="10" t="s">
        <v>69</v>
      </c>
      <c r="AY284" s="235" t="s">
        <v>122</v>
      </c>
    </row>
    <row r="285" s="10" customFormat="1">
      <c r="B285" s="224"/>
      <c r="C285" s="225"/>
      <c r="D285" s="226" t="s">
        <v>131</v>
      </c>
      <c r="E285" s="227" t="s">
        <v>21</v>
      </c>
      <c r="F285" s="228" t="s">
        <v>347</v>
      </c>
      <c r="G285" s="225"/>
      <c r="H285" s="229">
        <v>-52</v>
      </c>
      <c r="I285" s="230"/>
      <c r="J285" s="225"/>
      <c r="K285" s="225"/>
      <c r="L285" s="231"/>
      <c r="M285" s="232"/>
      <c r="N285" s="233"/>
      <c r="O285" s="233"/>
      <c r="P285" s="233"/>
      <c r="Q285" s="233"/>
      <c r="R285" s="233"/>
      <c r="S285" s="233"/>
      <c r="T285" s="234"/>
      <c r="AT285" s="235" t="s">
        <v>131</v>
      </c>
      <c r="AU285" s="235" t="s">
        <v>77</v>
      </c>
      <c r="AV285" s="10" t="s">
        <v>79</v>
      </c>
      <c r="AW285" s="10" t="s">
        <v>33</v>
      </c>
      <c r="AX285" s="10" t="s">
        <v>69</v>
      </c>
      <c r="AY285" s="235" t="s">
        <v>122</v>
      </c>
    </row>
    <row r="286" s="12" customFormat="1">
      <c r="B286" s="246"/>
      <c r="C286" s="247"/>
      <c r="D286" s="226" t="s">
        <v>131</v>
      </c>
      <c r="E286" s="248" t="s">
        <v>21</v>
      </c>
      <c r="F286" s="249" t="s">
        <v>137</v>
      </c>
      <c r="G286" s="247"/>
      <c r="H286" s="250">
        <v>2760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AT286" s="256" t="s">
        <v>131</v>
      </c>
      <c r="AU286" s="256" t="s">
        <v>77</v>
      </c>
      <c r="AV286" s="12" t="s">
        <v>129</v>
      </c>
      <c r="AW286" s="12" t="s">
        <v>33</v>
      </c>
      <c r="AX286" s="12" t="s">
        <v>77</v>
      </c>
      <c r="AY286" s="256" t="s">
        <v>122</v>
      </c>
    </row>
    <row r="287" s="1" customFormat="1" ht="63.75" customHeight="1">
      <c r="B287" s="45"/>
      <c r="C287" s="257" t="s">
        <v>348</v>
      </c>
      <c r="D287" s="257" t="s">
        <v>268</v>
      </c>
      <c r="E287" s="258" t="s">
        <v>349</v>
      </c>
      <c r="F287" s="259" t="s">
        <v>350</v>
      </c>
      <c r="G287" s="260" t="s">
        <v>351</v>
      </c>
      <c r="H287" s="261">
        <v>2</v>
      </c>
      <c r="I287" s="262"/>
      <c r="J287" s="263">
        <f>ROUND(I287*H287,2)</f>
        <v>0</v>
      </c>
      <c r="K287" s="259" t="s">
        <v>127</v>
      </c>
      <c r="L287" s="71"/>
      <c r="M287" s="264" t="s">
        <v>21</v>
      </c>
      <c r="N287" s="265" t="s">
        <v>40</v>
      </c>
      <c r="O287" s="46"/>
      <c r="P287" s="221">
        <f>O287*H287</f>
        <v>0</v>
      </c>
      <c r="Q287" s="221">
        <v>0</v>
      </c>
      <c r="R287" s="221">
        <f>Q287*H287</f>
        <v>0</v>
      </c>
      <c r="S287" s="221">
        <v>0</v>
      </c>
      <c r="T287" s="222">
        <f>S287*H287</f>
        <v>0</v>
      </c>
      <c r="AR287" s="23" t="s">
        <v>129</v>
      </c>
      <c r="AT287" s="23" t="s">
        <v>268</v>
      </c>
      <c r="AU287" s="23" t="s">
        <v>77</v>
      </c>
      <c r="AY287" s="23" t="s">
        <v>122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23" t="s">
        <v>77</v>
      </c>
      <c r="BK287" s="223">
        <f>ROUND(I287*H287,2)</f>
        <v>0</v>
      </c>
      <c r="BL287" s="23" t="s">
        <v>129</v>
      </c>
      <c r="BM287" s="23" t="s">
        <v>352</v>
      </c>
    </row>
    <row r="288" s="10" customFormat="1">
      <c r="B288" s="224"/>
      <c r="C288" s="225"/>
      <c r="D288" s="226" t="s">
        <v>131</v>
      </c>
      <c r="E288" s="227" t="s">
        <v>21</v>
      </c>
      <c r="F288" s="228" t="s">
        <v>79</v>
      </c>
      <c r="G288" s="225"/>
      <c r="H288" s="229">
        <v>2</v>
      </c>
      <c r="I288" s="230"/>
      <c r="J288" s="225"/>
      <c r="K288" s="225"/>
      <c r="L288" s="231"/>
      <c r="M288" s="232"/>
      <c r="N288" s="233"/>
      <c r="O288" s="233"/>
      <c r="P288" s="233"/>
      <c r="Q288" s="233"/>
      <c r="R288" s="233"/>
      <c r="S288" s="233"/>
      <c r="T288" s="234"/>
      <c r="AT288" s="235" t="s">
        <v>131</v>
      </c>
      <c r="AU288" s="235" t="s">
        <v>77</v>
      </c>
      <c r="AV288" s="10" t="s">
        <v>79</v>
      </c>
      <c r="AW288" s="10" t="s">
        <v>33</v>
      </c>
      <c r="AX288" s="10" t="s">
        <v>69</v>
      </c>
      <c r="AY288" s="235" t="s">
        <v>122</v>
      </c>
    </row>
    <row r="289" s="12" customFormat="1">
      <c r="B289" s="246"/>
      <c r="C289" s="247"/>
      <c r="D289" s="226" t="s">
        <v>131</v>
      </c>
      <c r="E289" s="248" t="s">
        <v>21</v>
      </c>
      <c r="F289" s="249" t="s">
        <v>137</v>
      </c>
      <c r="G289" s="247"/>
      <c r="H289" s="250">
        <v>2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AT289" s="256" t="s">
        <v>131</v>
      </c>
      <c r="AU289" s="256" t="s">
        <v>77</v>
      </c>
      <c r="AV289" s="12" t="s">
        <v>129</v>
      </c>
      <c r="AW289" s="12" t="s">
        <v>33</v>
      </c>
      <c r="AX289" s="12" t="s">
        <v>77</v>
      </c>
      <c r="AY289" s="256" t="s">
        <v>122</v>
      </c>
    </row>
    <row r="290" s="1" customFormat="1" ht="63.75" customHeight="1">
      <c r="B290" s="45"/>
      <c r="C290" s="257" t="s">
        <v>353</v>
      </c>
      <c r="D290" s="257" t="s">
        <v>268</v>
      </c>
      <c r="E290" s="258" t="s">
        <v>354</v>
      </c>
      <c r="F290" s="259" t="s">
        <v>355</v>
      </c>
      <c r="G290" s="260" t="s">
        <v>351</v>
      </c>
      <c r="H290" s="261">
        <v>2</v>
      </c>
      <c r="I290" s="262"/>
      <c r="J290" s="263">
        <f>ROUND(I290*H290,2)</f>
        <v>0</v>
      </c>
      <c r="K290" s="259" t="s">
        <v>127</v>
      </c>
      <c r="L290" s="71"/>
      <c r="M290" s="264" t="s">
        <v>21</v>
      </c>
      <c r="N290" s="265" t="s">
        <v>40</v>
      </c>
      <c r="O290" s="46"/>
      <c r="P290" s="221">
        <f>O290*H290</f>
        <v>0</v>
      </c>
      <c r="Q290" s="221">
        <v>0</v>
      </c>
      <c r="R290" s="221">
        <f>Q290*H290</f>
        <v>0</v>
      </c>
      <c r="S290" s="221">
        <v>0</v>
      </c>
      <c r="T290" s="222">
        <f>S290*H290</f>
        <v>0</v>
      </c>
      <c r="AR290" s="23" t="s">
        <v>129</v>
      </c>
      <c r="AT290" s="23" t="s">
        <v>268</v>
      </c>
      <c r="AU290" s="23" t="s">
        <v>77</v>
      </c>
      <c r="AY290" s="23" t="s">
        <v>122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23" t="s">
        <v>77</v>
      </c>
      <c r="BK290" s="223">
        <f>ROUND(I290*H290,2)</f>
        <v>0</v>
      </c>
      <c r="BL290" s="23" t="s">
        <v>129</v>
      </c>
      <c r="BM290" s="23" t="s">
        <v>356</v>
      </c>
    </row>
    <row r="291" s="10" customFormat="1">
      <c r="B291" s="224"/>
      <c r="C291" s="225"/>
      <c r="D291" s="226" t="s">
        <v>131</v>
      </c>
      <c r="E291" s="227" t="s">
        <v>21</v>
      </c>
      <c r="F291" s="228" t="s">
        <v>79</v>
      </c>
      <c r="G291" s="225"/>
      <c r="H291" s="229">
        <v>2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AT291" s="235" t="s">
        <v>131</v>
      </c>
      <c r="AU291" s="235" t="s">
        <v>77</v>
      </c>
      <c r="AV291" s="10" t="s">
        <v>79</v>
      </c>
      <c r="AW291" s="10" t="s">
        <v>33</v>
      </c>
      <c r="AX291" s="10" t="s">
        <v>69</v>
      </c>
      <c r="AY291" s="235" t="s">
        <v>122</v>
      </c>
    </row>
    <row r="292" s="12" customFormat="1">
      <c r="B292" s="246"/>
      <c r="C292" s="247"/>
      <c r="D292" s="226" t="s">
        <v>131</v>
      </c>
      <c r="E292" s="248" t="s">
        <v>21</v>
      </c>
      <c r="F292" s="249" t="s">
        <v>137</v>
      </c>
      <c r="G292" s="247"/>
      <c r="H292" s="250">
        <v>2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AT292" s="256" t="s">
        <v>131</v>
      </c>
      <c r="AU292" s="256" t="s">
        <v>77</v>
      </c>
      <c r="AV292" s="12" t="s">
        <v>129</v>
      </c>
      <c r="AW292" s="12" t="s">
        <v>33</v>
      </c>
      <c r="AX292" s="12" t="s">
        <v>77</v>
      </c>
      <c r="AY292" s="256" t="s">
        <v>122</v>
      </c>
    </row>
    <row r="293" s="1" customFormat="1" ht="89.25" customHeight="1">
      <c r="B293" s="45"/>
      <c r="C293" s="257" t="s">
        <v>357</v>
      </c>
      <c r="D293" s="257" t="s">
        <v>268</v>
      </c>
      <c r="E293" s="258" t="s">
        <v>358</v>
      </c>
      <c r="F293" s="259" t="s">
        <v>359</v>
      </c>
      <c r="G293" s="260" t="s">
        <v>281</v>
      </c>
      <c r="H293" s="261">
        <v>1.2509999999999999</v>
      </c>
      <c r="I293" s="262"/>
      <c r="J293" s="263">
        <f>ROUND(I293*H293,2)</f>
        <v>0</v>
      </c>
      <c r="K293" s="259" t="s">
        <v>127</v>
      </c>
      <c r="L293" s="71"/>
      <c r="M293" s="264" t="s">
        <v>21</v>
      </c>
      <c r="N293" s="265" t="s">
        <v>40</v>
      </c>
      <c r="O293" s="46"/>
      <c r="P293" s="221">
        <f>O293*H293</f>
        <v>0</v>
      </c>
      <c r="Q293" s="221">
        <v>0</v>
      </c>
      <c r="R293" s="221">
        <f>Q293*H293</f>
        <v>0</v>
      </c>
      <c r="S293" s="221">
        <v>0</v>
      </c>
      <c r="T293" s="222">
        <f>S293*H293</f>
        <v>0</v>
      </c>
      <c r="AR293" s="23" t="s">
        <v>129</v>
      </c>
      <c r="AT293" s="23" t="s">
        <v>268</v>
      </c>
      <c r="AU293" s="23" t="s">
        <v>77</v>
      </c>
      <c r="AY293" s="23" t="s">
        <v>122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23" t="s">
        <v>77</v>
      </c>
      <c r="BK293" s="223">
        <f>ROUND(I293*H293,2)</f>
        <v>0</v>
      </c>
      <c r="BL293" s="23" t="s">
        <v>129</v>
      </c>
      <c r="BM293" s="23" t="s">
        <v>360</v>
      </c>
    </row>
    <row r="294" s="10" customFormat="1">
      <c r="B294" s="224"/>
      <c r="C294" s="225"/>
      <c r="D294" s="226" t="s">
        <v>131</v>
      </c>
      <c r="E294" s="227" t="s">
        <v>21</v>
      </c>
      <c r="F294" s="228" t="s">
        <v>283</v>
      </c>
      <c r="G294" s="225"/>
      <c r="H294" s="229">
        <v>1.2509999999999999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AT294" s="235" t="s">
        <v>131</v>
      </c>
      <c r="AU294" s="235" t="s">
        <v>77</v>
      </c>
      <c r="AV294" s="10" t="s">
        <v>79</v>
      </c>
      <c r="AW294" s="10" t="s">
        <v>33</v>
      </c>
      <c r="AX294" s="10" t="s">
        <v>69</v>
      </c>
      <c r="AY294" s="235" t="s">
        <v>122</v>
      </c>
    </row>
    <row r="295" s="12" customFormat="1">
      <c r="B295" s="246"/>
      <c r="C295" s="247"/>
      <c r="D295" s="226" t="s">
        <v>131</v>
      </c>
      <c r="E295" s="248" t="s">
        <v>21</v>
      </c>
      <c r="F295" s="249" t="s">
        <v>137</v>
      </c>
      <c r="G295" s="247"/>
      <c r="H295" s="250">
        <v>1.2509999999999999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AT295" s="256" t="s">
        <v>131</v>
      </c>
      <c r="AU295" s="256" t="s">
        <v>77</v>
      </c>
      <c r="AV295" s="12" t="s">
        <v>129</v>
      </c>
      <c r="AW295" s="12" t="s">
        <v>33</v>
      </c>
      <c r="AX295" s="12" t="s">
        <v>77</v>
      </c>
      <c r="AY295" s="256" t="s">
        <v>122</v>
      </c>
    </row>
    <row r="296" s="1" customFormat="1" ht="89.25" customHeight="1">
      <c r="B296" s="45"/>
      <c r="C296" s="257" t="s">
        <v>361</v>
      </c>
      <c r="D296" s="257" t="s">
        <v>268</v>
      </c>
      <c r="E296" s="258" t="s">
        <v>362</v>
      </c>
      <c r="F296" s="259" t="s">
        <v>363</v>
      </c>
      <c r="G296" s="260" t="s">
        <v>281</v>
      </c>
      <c r="H296" s="261">
        <v>3.1360000000000001</v>
      </c>
      <c r="I296" s="262"/>
      <c r="J296" s="263">
        <f>ROUND(I296*H296,2)</f>
        <v>0</v>
      </c>
      <c r="K296" s="259" t="s">
        <v>127</v>
      </c>
      <c r="L296" s="71"/>
      <c r="M296" s="264" t="s">
        <v>21</v>
      </c>
      <c r="N296" s="265" t="s">
        <v>40</v>
      </c>
      <c r="O296" s="46"/>
      <c r="P296" s="221">
        <f>O296*H296</f>
        <v>0</v>
      </c>
      <c r="Q296" s="221">
        <v>0</v>
      </c>
      <c r="R296" s="221">
        <f>Q296*H296</f>
        <v>0</v>
      </c>
      <c r="S296" s="221">
        <v>0</v>
      </c>
      <c r="T296" s="222">
        <f>S296*H296</f>
        <v>0</v>
      </c>
      <c r="AR296" s="23" t="s">
        <v>129</v>
      </c>
      <c r="AT296" s="23" t="s">
        <v>268</v>
      </c>
      <c r="AU296" s="23" t="s">
        <v>77</v>
      </c>
      <c r="AY296" s="23" t="s">
        <v>122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23" t="s">
        <v>77</v>
      </c>
      <c r="BK296" s="223">
        <f>ROUND(I296*H296,2)</f>
        <v>0</v>
      </c>
      <c r="BL296" s="23" t="s">
        <v>129</v>
      </c>
      <c r="BM296" s="23" t="s">
        <v>364</v>
      </c>
    </row>
    <row r="297" s="10" customFormat="1">
      <c r="B297" s="224"/>
      <c r="C297" s="225"/>
      <c r="D297" s="226" t="s">
        <v>131</v>
      </c>
      <c r="E297" s="227" t="s">
        <v>21</v>
      </c>
      <c r="F297" s="228" t="s">
        <v>283</v>
      </c>
      <c r="G297" s="225"/>
      <c r="H297" s="229">
        <v>1.2509999999999999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AT297" s="235" t="s">
        <v>131</v>
      </c>
      <c r="AU297" s="235" t="s">
        <v>77</v>
      </c>
      <c r="AV297" s="10" t="s">
        <v>79</v>
      </c>
      <c r="AW297" s="10" t="s">
        <v>33</v>
      </c>
      <c r="AX297" s="10" t="s">
        <v>69</v>
      </c>
      <c r="AY297" s="235" t="s">
        <v>122</v>
      </c>
    </row>
    <row r="298" s="11" customFormat="1">
      <c r="B298" s="236"/>
      <c r="C298" s="237"/>
      <c r="D298" s="226" t="s">
        <v>131</v>
      </c>
      <c r="E298" s="238" t="s">
        <v>21</v>
      </c>
      <c r="F298" s="239" t="s">
        <v>155</v>
      </c>
      <c r="G298" s="237"/>
      <c r="H298" s="238" t="s">
        <v>21</v>
      </c>
      <c r="I298" s="240"/>
      <c r="J298" s="237"/>
      <c r="K298" s="237"/>
      <c r="L298" s="241"/>
      <c r="M298" s="242"/>
      <c r="N298" s="243"/>
      <c r="O298" s="243"/>
      <c r="P298" s="243"/>
      <c r="Q298" s="243"/>
      <c r="R298" s="243"/>
      <c r="S298" s="243"/>
      <c r="T298" s="244"/>
      <c r="AT298" s="245" t="s">
        <v>131</v>
      </c>
      <c r="AU298" s="245" t="s">
        <v>77</v>
      </c>
      <c r="AV298" s="11" t="s">
        <v>77</v>
      </c>
      <c r="AW298" s="11" t="s">
        <v>33</v>
      </c>
      <c r="AX298" s="11" t="s">
        <v>69</v>
      </c>
      <c r="AY298" s="245" t="s">
        <v>122</v>
      </c>
    </row>
    <row r="299" s="10" customFormat="1">
      <c r="B299" s="224"/>
      <c r="C299" s="225"/>
      <c r="D299" s="226" t="s">
        <v>131</v>
      </c>
      <c r="E299" s="227" t="s">
        <v>21</v>
      </c>
      <c r="F299" s="228" t="s">
        <v>299</v>
      </c>
      <c r="G299" s="225"/>
      <c r="H299" s="229">
        <v>1.885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AT299" s="235" t="s">
        <v>131</v>
      </c>
      <c r="AU299" s="235" t="s">
        <v>77</v>
      </c>
      <c r="AV299" s="10" t="s">
        <v>79</v>
      </c>
      <c r="AW299" s="10" t="s">
        <v>33</v>
      </c>
      <c r="AX299" s="10" t="s">
        <v>69</v>
      </c>
      <c r="AY299" s="235" t="s">
        <v>122</v>
      </c>
    </row>
    <row r="300" s="12" customFormat="1">
      <c r="B300" s="246"/>
      <c r="C300" s="247"/>
      <c r="D300" s="226" t="s">
        <v>131</v>
      </c>
      <c r="E300" s="248" t="s">
        <v>21</v>
      </c>
      <c r="F300" s="249" t="s">
        <v>137</v>
      </c>
      <c r="G300" s="247"/>
      <c r="H300" s="250">
        <v>3.1360000000000001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AT300" s="256" t="s">
        <v>131</v>
      </c>
      <c r="AU300" s="256" t="s">
        <v>77</v>
      </c>
      <c r="AV300" s="12" t="s">
        <v>129</v>
      </c>
      <c r="AW300" s="12" t="s">
        <v>33</v>
      </c>
      <c r="AX300" s="12" t="s">
        <v>77</v>
      </c>
      <c r="AY300" s="256" t="s">
        <v>122</v>
      </c>
    </row>
    <row r="301" s="1" customFormat="1" ht="38.25" customHeight="1">
      <c r="B301" s="45"/>
      <c r="C301" s="257" t="s">
        <v>365</v>
      </c>
      <c r="D301" s="257" t="s">
        <v>268</v>
      </c>
      <c r="E301" s="258" t="s">
        <v>366</v>
      </c>
      <c r="F301" s="259" t="s">
        <v>367</v>
      </c>
      <c r="G301" s="260" t="s">
        <v>281</v>
      </c>
      <c r="H301" s="261">
        <v>3.1360000000000001</v>
      </c>
      <c r="I301" s="262"/>
      <c r="J301" s="263">
        <f>ROUND(I301*H301,2)</f>
        <v>0</v>
      </c>
      <c r="K301" s="259" t="s">
        <v>127</v>
      </c>
      <c r="L301" s="71"/>
      <c r="M301" s="264" t="s">
        <v>21</v>
      </c>
      <c r="N301" s="265" t="s">
        <v>40</v>
      </c>
      <c r="O301" s="46"/>
      <c r="P301" s="221">
        <f>O301*H301</f>
        <v>0</v>
      </c>
      <c r="Q301" s="221">
        <v>0</v>
      </c>
      <c r="R301" s="221">
        <f>Q301*H301</f>
        <v>0</v>
      </c>
      <c r="S301" s="221">
        <v>0</v>
      </c>
      <c r="T301" s="222">
        <f>S301*H301</f>
        <v>0</v>
      </c>
      <c r="AR301" s="23" t="s">
        <v>129</v>
      </c>
      <c r="AT301" s="23" t="s">
        <v>268</v>
      </c>
      <c r="AU301" s="23" t="s">
        <v>77</v>
      </c>
      <c r="AY301" s="23" t="s">
        <v>122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23" t="s">
        <v>77</v>
      </c>
      <c r="BK301" s="223">
        <f>ROUND(I301*H301,2)</f>
        <v>0</v>
      </c>
      <c r="BL301" s="23" t="s">
        <v>129</v>
      </c>
      <c r="BM301" s="23" t="s">
        <v>368</v>
      </c>
    </row>
    <row r="302" s="10" customFormat="1">
      <c r="B302" s="224"/>
      <c r="C302" s="225"/>
      <c r="D302" s="226" t="s">
        <v>131</v>
      </c>
      <c r="E302" s="227" t="s">
        <v>21</v>
      </c>
      <c r="F302" s="228" t="s">
        <v>283</v>
      </c>
      <c r="G302" s="225"/>
      <c r="H302" s="229">
        <v>1.2509999999999999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AT302" s="235" t="s">
        <v>131</v>
      </c>
      <c r="AU302" s="235" t="s">
        <v>77</v>
      </c>
      <c r="AV302" s="10" t="s">
        <v>79</v>
      </c>
      <c r="AW302" s="10" t="s">
        <v>33</v>
      </c>
      <c r="AX302" s="10" t="s">
        <v>69</v>
      </c>
      <c r="AY302" s="235" t="s">
        <v>122</v>
      </c>
    </row>
    <row r="303" s="11" customFormat="1">
      <c r="B303" s="236"/>
      <c r="C303" s="237"/>
      <c r="D303" s="226" t="s">
        <v>131</v>
      </c>
      <c r="E303" s="238" t="s">
        <v>21</v>
      </c>
      <c r="F303" s="239" t="s">
        <v>155</v>
      </c>
      <c r="G303" s="237"/>
      <c r="H303" s="238" t="s">
        <v>21</v>
      </c>
      <c r="I303" s="240"/>
      <c r="J303" s="237"/>
      <c r="K303" s="237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131</v>
      </c>
      <c r="AU303" s="245" t="s">
        <v>77</v>
      </c>
      <c r="AV303" s="11" t="s">
        <v>77</v>
      </c>
      <c r="AW303" s="11" t="s">
        <v>33</v>
      </c>
      <c r="AX303" s="11" t="s">
        <v>69</v>
      </c>
      <c r="AY303" s="245" t="s">
        <v>122</v>
      </c>
    </row>
    <row r="304" s="10" customFormat="1">
      <c r="B304" s="224"/>
      <c r="C304" s="225"/>
      <c r="D304" s="226" t="s">
        <v>131</v>
      </c>
      <c r="E304" s="227" t="s">
        <v>21</v>
      </c>
      <c r="F304" s="228" t="s">
        <v>299</v>
      </c>
      <c r="G304" s="225"/>
      <c r="H304" s="229">
        <v>1.885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AT304" s="235" t="s">
        <v>131</v>
      </c>
      <c r="AU304" s="235" t="s">
        <v>77</v>
      </c>
      <c r="AV304" s="10" t="s">
        <v>79</v>
      </c>
      <c r="AW304" s="10" t="s">
        <v>33</v>
      </c>
      <c r="AX304" s="10" t="s">
        <v>69</v>
      </c>
      <c r="AY304" s="235" t="s">
        <v>122</v>
      </c>
    </row>
    <row r="305" s="12" customFormat="1">
      <c r="B305" s="246"/>
      <c r="C305" s="247"/>
      <c r="D305" s="226" t="s">
        <v>131</v>
      </c>
      <c r="E305" s="248" t="s">
        <v>21</v>
      </c>
      <c r="F305" s="249" t="s">
        <v>137</v>
      </c>
      <c r="G305" s="247"/>
      <c r="H305" s="250">
        <v>3.1360000000000001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AT305" s="256" t="s">
        <v>131</v>
      </c>
      <c r="AU305" s="256" t="s">
        <v>77</v>
      </c>
      <c r="AV305" s="12" t="s">
        <v>129</v>
      </c>
      <c r="AW305" s="12" t="s">
        <v>33</v>
      </c>
      <c r="AX305" s="12" t="s">
        <v>77</v>
      </c>
      <c r="AY305" s="256" t="s">
        <v>122</v>
      </c>
    </row>
    <row r="306" s="1" customFormat="1" ht="38.25" customHeight="1">
      <c r="B306" s="45"/>
      <c r="C306" s="257" t="s">
        <v>369</v>
      </c>
      <c r="D306" s="257" t="s">
        <v>268</v>
      </c>
      <c r="E306" s="258" t="s">
        <v>370</v>
      </c>
      <c r="F306" s="259" t="s">
        <v>371</v>
      </c>
      <c r="G306" s="260" t="s">
        <v>281</v>
      </c>
      <c r="H306" s="261">
        <v>1.2509999999999999</v>
      </c>
      <c r="I306" s="262"/>
      <c r="J306" s="263">
        <f>ROUND(I306*H306,2)</f>
        <v>0</v>
      </c>
      <c r="K306" s="259" t="s">
        <v>127</v>
      </c>
      <c r="L306" s="71"/>
      <c r="M306" s="264" t="s">
        <v>21</v>
      </c>
      <c r="N306" s="265" t="s">
        <v>40</v>
      </c>
      <c r="O306" s="46"/>
      <c r="P306" s="221">
        <f>O306*H306</f>
        <v>0</v>
      </c>
      <c r="Q306" s="221">
        <v>0</v>
      </c>
      <c r="R306" s="221">
        <f>Q306*H306</f>
        <v>0</v>
      </c>
      <c r="S306" s="221">
        <v>0</v>
      </c>
      <c r="T306" s="222">
        <f>S306*H306</f>
        <v>0</v>
      </c>
      <c r="AR306" s="23" t="s">
        <v>129</v>
      </c>
      <c r="AT306" s="23" t="s">
        <v>268</v>
      </c>
      <c r="AU306" s="23" t="s">
        <v>77</v>
      </c>
      <c r="AY306" s="23" t="s">
        <v>122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23" t="s">
        <v>77</v>
      </c>
      <c r="BK306" s="223">
        <f>ROUND(I306*H306,2)</f>
        <v>0</v>
      </c>
      <c r="BL306" s="23" t="s">
        <v>129</v>
      </c>
      <c r="BM306" s="23" t="s">
        <v>372</v>
      </c>
    </row>
    <row r="307" s="10" customFormat="1">
      <c r="B307" s="224"/>
      <c r="C307" s="225"/>
      <c r="D307" s="226" t="s">
        <v>131</v>
      </c>
      <c r="E307" s="227" t="s">
        <v>21</v>
      </c>
      <c r="F307" s="228" t="s">
        <v>283</v>
      </c>
      <c r="G307" s="225"/>
      <c r="H307" s="229">
        <v>1.2509999999999999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AT307" s="235" t="s">
        <v>131</v>
      </c>
      <c r="AU307" s="235" t="s">
        <v>77</v>
      </c>
      <c r="AV307" s="10" t="s">
        <v>79</v>
      </c>
      <c r="AW307" s="10" t="s">
        <v>33</v>
      </c>
      <c r="AX307" s="10" t="s">
        <v>69</v>
      </c>
      <c r="AY307" s="235" t="s">
        <v>122</v>
      </c>
    </row>
    <row r="308" s="12" customFormat="1">
      <c r="B308" s="246"/>
      <c r="C308" s="247"/>
      <c r="D308" s="226" t="s">
        <v>131</v>
      </c>
      <c r="E308" s="248" t="s">
        <v>21</v>
      </c>
      <c r="F308" s="249" t="s">
        <v>137</v>
      </c>
      <c r="G308" s="247"/>
      <c r="H308" s="250">
        <v>1.2509999999999999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AT308" s="256" t="s">
        <v>131</v>
      </c>
      <c r="AU308" s="256" t="s">
        <v>77</v>
      </c>
      <c r="AV308" s="12" t="s">
        <v>129</v>
      </c>
      <c r="AW308" s="12" t="s">
        <v>33</v>
      </c>
      <c r="AX308" s="12" t="s">
        <v>77</v>
      </c>
      <c r="AY308" s="256" t="s">
        <v>122</v>
      </c>
    </row>
    <row r="309" s="1" customFormat="1" ht="63.75" customHeight="1">
      <c r="B309" s="45"/>
      <c r="C309" s="257" t="s">
        <v>373</v>
      </c>
      <c r="D309" s="257" t="s">
        <v>268</v>
      </c>
      <c r="E309" s="258" t="s">
        <v>374</v>
      </c>
      <c r="F309" s="259" t="s">
        <v>375</v>
      </c>
      <c r="G309" s="260" t="s">
        <v>376</v>
      </c>
      <c r="H309" s="261">
        <v>24</v>
      </c>
      <c r="I309" s="262"/>
      <c r="J309" s="263">
        <f>ROUND(I309*H309,2)</f>
        <v>0</v>
      </c>
      <c r="K309" s="259" t="s">
        <v>127</v>
      </c>
      <c r="L309" s="71"/>
      <c r="M309" s="264" t="s">
        <v>21</v>
      </c>
      <c r="N309" s="265" t="s">
        <v>40</v>
      </c>
      <c r="O309" s="46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AR309" s="23" t="s">
        <v>129</v>
      </c>
      <c r="AT309" s="23" t="s">
        <v>268</v>
      </c>
      <c r="AU309" s="23" t="s">
        <v>77</v>
      </c>
      <c r="AY309" s="23" t="s">
        <v>122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23" t="s">
        <v>77</v>
      </c>
      <c r="BK309" s="223">
        <f>ROUND(I309*H309,2)</f>
        <v>0</v>
      </c>
      <c r="BL309" s="23" t="s">
        <v>129</v>
      </c>
      <c r="BM309" s="23" t="s">
        <v>377</v>
      </c>
    </row>
    <row r="310" s="10" customFormat="1">
      <c r="B310" s="224"/>
      <c r="C310" s="225"/>
      <c r="D310" s="226" t="s">
        <v>131</v>
      </c>
      <c r="E310" s="227" t="s">
        <v>21</v>
      </c>
      <c r="F310" s="228" t="s">
        <v>378</v>
      </c>
      <c r="G310" s="225"/>
      <c r="H310" s="229">
        <v>1.647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AT310" s="235" t="s">
        <v>131</v>
      </c>
      <c r="AU310" s="235" t="s">
        <v>77</v>
      </c>
      <c r="AV310" s="10" t="s">
        <v>79</v>
      </c>
      <c r="AW310" s="10" t="s">
        <v>33</v>
      </c>
      <c r="AX310" s="10" t="s">
        <v>69</v>
      </c>
      <c r="AY310" s="235" t="s">
        <v>122</v>
      </c>
    </row>
    <row r="311" s="10" customFormat="1">
      <c r="B311" s="224"/>
      <c r="C311" s="225"/>
      <c r="D311" s="226" t="s">
        <v>131</v>
      </c>
      <c r="E311" s="227" t="s">
        <v>21</v>
      </c>
      <c r="F311" s="228" t="s">
        <v>379</v>
      </c>
      <c r="G311" s="225"/>
      <c r="H311" s="229">
        <v>1.591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AT311" s="235" t="s">
        <v>131</v>
      </c>
      <c r="AU311" s="235" t="s">
        <v>77</v>
      </c>
      <c r="AV311" s="10" t="s">
        <v>79</v>
      </c>
      <c r="AW311" s="10" t="s">
        <v>33</v>
      </c>
      <c r="AX311" s="10" t="s">
        <v>69</v>
      </c>
      <c r="AY311" s="235" t="s">
        <v>122</v>
      </c>
    </row>
    <row r="312" s="10" customFormat="1">
      <c r="B312" s="224"/>
      <c r="C312" s="225"/>
      <c r="D312" s="226" t="s">
        <v>131</v>
      </c>
      <c r="E312" s="227" t="s">
        <v>21</v>
      </c>
      <c r="F312" s="228" t="s">
        <v>380</v>
      </c>
      <c r="G312" s="225"/>
      <c r="H312" s="229">
        <v>4.024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AT312" s="235" t="s">
        <v>131</v>
      </c>
      <c r="AU312" s="235" t="s">
        <v>77</v>
      </c>
      <c r="AV312" s="10" t="s">
        <v>79</v>
      </c>
      <c r="AW312" s="10" t="s">
        <v>33</v>
      </c>
      <c r="AX312" s="10" t="s">
        <v>69</v>
      </c>
      <c r="AY312" s="235" t="s">
        <v>122</v>
      </c>
    </row>
    <row r="313" s="10" customFormat="1">
      <c r="B313" s="224"/>
      <c r="C313" s="225"/>
      <c r="D313" s="226" t="s">
        <v>131</v>
      </c>
      <c r="E313" s="227" t="s">
        <v>21</v>
      </c>
      <c r="F313" s="228" t="s">
        <v>381</v>
      </c>
      <c r="G313" s="225"/>
      <c r="H313" s="229">
        <v>0.63600000000000001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AT313" s="235" t="s">
        <v>131</v>
      </c>
      <c r="AU313" s="235" t="s">
        <v>77</v>
      </c>
      <c r="AV313" s="10" t="s">
        <v>79</v>
      </c>
      <c r="AW313" s="10" t="s">
        <v>33</v>
      </c>
      <c r="AX313" s="10" t="s">
        <v>69</v>
      </c>
      <c r="AY313" s="235" t="s">
        <v>122</v>
      </c>
    </row>
    <row r="314" s="10" customFormat="1">
      <c r="B314" s="224"/>
      <c r="C314" s="225"/>
      <c r="D314" s="226" t="s">
        <v>131</v>
      </c>
      <c r="E314" s="227" t="s">
        <v>21</v>
      </c>
      <c r="F314" s="228" t="s">
        <v>382</v>
      </c>
      <c r="G314" s="225"/>
      <c r="H314" s="229">
        <v>0.10199999999999999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AT314" s="235" t="s">
        <v>131</v>
      </c>
      <c r="AU314" s="235" t="s">
        <v>77</v>
      </c>
      <c r="AV314" s="10" t="s">
        <v>79</v>
      </c>
      <c r="AW314" s="10" t="s">
        <v>33</v>
      </c>
      <c r="AX314" s="10" t="s">
        <v>69</v>
      </c>
      <c r="AY314" s="235" t="s">
        <v>122</v>
      </c>
    </row>
    <row r="315" s="11" customFormat="1">
      <c r="B315" s="236"/>
      <c r="C315" s="237"/>
      <c r="D315" s="226" t="s">
        <v>131</v>
      </c>
      <c r="E315" s="238" t="s">
        <v>21</v>
      </c>
      <c r="F315" s="239" t="s">
        <v>155</v>
      </c>
      <c r="G315" s="237"/>
      <c r="H315" s="238" t="s">
        <v>21</v>
      </c>
      <c r="I315" s="240"/>
      <c r="J315" s="237"/>
      <c r="K315" s="237"/>
      <c r="L315" s="241"/>
      <c r="M315" s="242"/>
      <c r="N315" s="243"/>
      <c r="O315" s="243"/>
      <c r="P315" s="243"/>
      <c r="Q315" s="243"/>
      <c r="R315" s="243"/>
      <c r="S315" s="243"/>
      <c r="T315" s="244"/>
      <c r="AT315" s="245" t="s">
        <v>131</v>
      </c>
      <c r="AU315" s="245" t="s">
        <v>77</v>
      </c>
      <c r="AV315" s="11" t="s">
        <v>77</v>
      </c>
      <c r="AW315" s="11" t="s">
        <v>33</v>
      </c>
      <c r="AX315" s="11" t="s">
        <v>69</v>
      </c>
      <c r="AY315" s="245" t="s">
        <v>122</v>
      </c>
    </row>
    <row r="316" s="10" customFormat="1">
      <c r="B316" s="224"/>
      <c r="C316" s="225"/>
      <c r="D316" s="226" t="s">
        <v>131</v>
      </c>
      <c r="E316" s="227" t="s">
        <v>21</v>
      </c>
      <c r="F316" s="228" t="s">
        <v>383</v>
      </c>
      <c r="G316" s="225"/>
      <c r="H316" s="229">
        <v>15.08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AT316" s="235" t="s">
        <v>131</v>
      </c>
      <c r="AU316" s="235" t="s">
        <v>77</v>
      </c>
      <c r="AV316" s="10" t="s">
        <v>79</v>
      </c>
      <c r="AW316" s="10" t="s">
        <v>33</v>
      </c>
      <c r="AX316" s="10" t="s">
        <v>69</v>
      </c>
      <c r="AY316" s="235" t="s">
        <v>122</v>
      </c>
    </row>
    <row r="317" s="10" customFormat="1">
      <c r="B317" s="224"/>
      <c r="C317" s="225"/>
      <c r="D317" s="226" t="s">
        <v>131</v>
      </c>
      <c r="E317" s="227" t="s">
        <v>21</v>
      </c>
      <c r="F317" s="228" t="s">
        <v>384</v>
      </c>
      <c r="G317" s="225"/>
      <c r="H317" s="229">
        <v>0.92000000000000004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AT317" s="235" t="s">
        <v>131</v>
      </c>
      <c r="AU317" s="235" t="s">
        <v>77</v>
      </c>
      <c r="AV317" s="10" t="s">
        <v>79</v>
      </c>
      <c r="AW317" s="10" t="s">
        <v>33</v>
      </c>
      <c r="AX317" s="10" t="s">
        <v>69</v>
      </c>
      <c r="AY317" s="235" t="s">
        <v>122</v>
      </c>
    </row>
    <row r="318" s="12" customFormat="1">
      <c r="B318" s="246"/>
      <c r="C318" s="247"/>
      <c r="D318" s="226" t="s">
        <v>131</v>
      </c>
      <c r="E318" s="248" t="s">
        <v>21</v>
      </c>
      <c r="F318" s="249" t="s">
        <v>137</v>
      </c>
      <c r="G318" s="247"/>
      <c r="H318" s="250">
        <v>24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AT318" s="256" t="s">
        <v>131</v>
      </c>
      <c r="AU318" s="256" t="s">
        <v>77</v>
      </c>
      <c r="AV318" s="12" t="s">
        <v>129</v>
      </c>
      <c r="AW318" s="12" t="s">
        <v>33</v>
      </c>
      <c r="AX318" s="12" t="s">
        <v>77</v>
      </c>
      <c r="AY318" s="256" t="s">
        <v>122</v>
      </c>
    </row>
    <row r="319" s="1" customFormat="1" ht="102" customHeight="1">
      <c r="B319" s="45"/>
      <c r="C319" s="257" t="s">
        <v>385</v>
      </c>
      <c r="D319" s="257" t="s">
        <v>268</v>
      </c>
      <c r="E319" s="258" t="s">
        <v>386</v>
      </c>
      <c r="F319" s="259" t="s">
        <v>387</v>
      </c>
      <c r="G319" s="260" t="s">
        <v>376</v>
      </c>
      <c r="H319" s="261">
        <v>242</v>
      </c>
      <c r="I319" s="262"/>
      <c r="J319" s="263">
        <f>ROUND(I319*H319,2)</f>
        <v>0</v>
      </c>
      <c r="K319" s="259" t="s">
        <v>127</v>
      </c>
      <c r="L319" s="71"/>
      <c r="M319" s="264" t="s">
        <v>21</v>
      </c>
      <c r="N319" s="265" t="s">
        <v>40</v>
      </c>
      <c r="O319" s="46"/>
      <c r="P319" s="221">
        <f>O319*H319</f>
        <v>0</v>
      </c>
      <c r="Q319" s="221">
        <v>0</v>
      </c>
      <c r="R319" s="221">
        <f>Q319*H319</f>
        <v>0</v>
      </c>
      <c r="S319" s="221">
        <v>0</v>
      </c>
      <c r="T319" s="222">
        <f>S319*H319</f>
        <v>0</v>
      </c>
      <c r="AR319" s="23" t="s">
        <v>129</v>
      </c>
      <c r="AT319" s="23" t="s">
        <v>268</v>
      </c>
      <c r="AU319" s="23" t="s">
        <v>77</v>
      </c>
      <c r="AY319" s="23" t="s">
        <v>122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23" t="s">
        <v>77</v>
      </c>
      <c r="BK319" s="223">
        <f>ROUND(I319*H319,2)</f>
        <v>0</v>
      </c>
      <c r="BL319" s="23" t="s">
        <v>129</v>
      </c>
      <c r="BM319" s="23" t="s">
        <v>388</v>
      </c>
    </row>
    <row r="320" s="10" customFormat="1">
      <c r="B320" s="224"/>
      <c r="C320" s="225"/>
      <c r="D320" s="226" t="s">
        <v>131</v>
      </c>
      <c r="E320" s="227" t="s">
        <v>21</v>
      </c>
      <c r="F320" s="228" t="s">
        <v>389</v>
      </c>
      <c r="G320" s="225"/>
      <c r="H320" s="229">
        <v>98</v>
      </c>
      <c r="I320" s="230"/>
      <c r="J320" s="225"/>
      <c r="K320" s="225"/>
      <c r="L320" s="231"/>
      <c r="M320" s="232"/>
      <c r="N320" s="233"/>
      <c r="O320" s="233"/>
      <c r="P320" s="233"/>
      <c r="Q320" s="233"/>
      <c r="R320" s="233"/>
      <c r="S320" s="233"/>
      <c r="T320" s="234"/>
      <c r="AT320" s="235" t="s">
        <v>131</v>
      </c>
      <c r="AU320" s="235" t="s">
        <v>77</v>
      </c>
      <c r="AV320" s="10" t="s">
        <v>79</v>
      </c>
      <c r="AW320" s="10" t="s">
        <v>33</v>
      </c>
      <c r="AX320" s="10" t="s">
        <v>69</v>
      </c>
      <c r="AY320" s="235" t="s">
        <v>122</v>
      </c>
    </row>
    <row r="321" s="11" customFormat="1">
      <c r="B321" s="236"/>
      <c r="C321" s="237"/>
      <c r="D321" s="226" t="s">
        <v>131</v>
      </c>
      <c r="E321" s="238" t="s">
        <v>21</v>
      </c>
      <c r="F321" s="239" t="s">
        <v>155</v>
      </c>
      <c r="G321" s="237"/>
      <c r="H321" s="238" t="s">
        <v>21</v>
      </c>
      <c r="I321" s="240"/>
      <c r="J321" s="237"/>
      <c r="K321" s="237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131</v>
      </c>
      <c r="AU321" s="245" t="s">
        <v>77</v>
      </c>
      <c r="AV321" s="11" t="s">
        <v>77</v>
      </c>
      <c r="AW321" s="11" t="s">
        <v>33</v>
      </c>
      <c r="AX321" s="11" t="s">
        <v>69</v>
      </c>
      <c r="AY321" s="245" t="s">
        <v>122</v>
      </c>
    </row>
    <row r="322" s="10" customFormat="1">
      <c r="B322" s="224"/>
      <c r="C322" s="225"/>
      <c r="D322" s="226" t="s">
        <v>131</v>
      </c>
      <c r="E322" s="227" t="s">
        <v>21</v>
      </c>
      <c r="F322" s="228" t="s">
        <v>390</v>
      </c>
      <c r="G322" s="225"/>
      <c r="H322" s="229">
        <v>144</v>
      </c>
      <c r="I322" s="230"/>
      <c r="J322" s="225"/>
      <c r="K322" s="225"/>
      <c r="L322" s="231"/>
      <c r="M322" s="232"/>
      <c r="N322" s="233"/>
      <c r="O322" s="233"/>
      <c r="P322" s="233"/>
      <c r="Q322" s="233"/>
      <c r="R322" s="233"/>
      <c r="S322" s="233"/>
      <c r="T322" s="234"/>
      <c r="AT322" s="235" t="s">
        <v>131</v>
      </c>
      <c r="AU322" s="235" t="s">
        <v>77</v>
      </c>
      <c r="AV322" s="10" t="s">
        <v>79</v>
      </c>
      <c r="AW322" s="10" t="s">
        <v>33</v>
      </c>
      <c r="AX322" s="10" t="s">
        <v>69</v>
      </c>
      <c r="AY322" s="235" t="s">
        <v>122</v>
      </c>
    </row>
    <row r="323" s="12" customFormat="1">
      <c r="B323" s="246"/>
      <c r="C323" s="247"/>
      <c r="D323" s="226" t="s">
        <v>131</v>
      </c>
      <c r="E323" s="248" t="s">
        <v>21</v>
      </c>
      <c r="F323" s="249" t="s">
        <v>137</v>
      </c>
      <c r="G323" s="247"/>
      <c r="H323" s="250">
        <v>242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AT323" s="256" t="s">
        <v>131</v>
      </c>
      <c r="AU323" s="256" t="s">
        <v>77</v>
      </c>
      <c r="AV323" s="12" t="s">
        <v>129</v>
      </c>
      <c r="AW323" s="12" t="s">
        <v>33</v>
      </c>
      <c r="AX323" s="12" t="s">
        <v>77</v>
      </c>
      <c r="AY323" s="256" t="s">
        <v>122</v>
      </c>
    </row>
    <row r="324" s="1" customFormat="1" ht="76.5" customHeight="1">
      <c r="B324" s="45"/>
      <c r="C324" s="257" t="s">
        <v>391</v>
      </c>
      <c r="D324" s="257" t="s">
        <v>268</v>
      </c>
      <c r="E324" s="258" t="s">
        <v>392</v>
      </c>
      <c r="F324" s="259" t="s">
        <v>393</v>
      </c>
      <c r="G324" s="260" t="s">
        <v>376</v>
      </c>
      <c r="H324" s="261">
        <v>24</v>
      </c>
      <c r="I324" s="262"/>
      <c r="J324" s="263">
        <f>ROUND(I324*H324,2)</f>
        <v>0</v>
      </c>
      <c r="K324" s="259" t="s">
        <v>127</v>
      </c>
      <c r="L324" s="71"/>
      <c r="M324" s="264" t="s">
        <v>21</v>
      </c>
      <c r="N324" s="265" t="s">
        <v>40</v>
      </c>
      <c r="O324" s="46"/>
      <c r="P324" s="221">
        <f>O324*H324</f>
        <v>0</v>
      </c>
      <c r="Q324" s="221">
        <v>0</v>
      </c>
      <c r="R324" s="221">
        <f>Q324*H324</f>
        <v>0</v>
      </c>
      <c r="S324" s="221">
        <v>0</v>
      </c>
      <c r="T324" s="222">
        <f>S324*H324</f>
        <v>0</v>
      </c>
      <c r="AR324" s="23" t="s">
        <v>129</v>
      </c>
      <c r="AT324" s="23" t="s">
        <v>268</v>
      </c>
      <c r="AU324" s="23" t="s">
        <v>77</v>
      </c>
      <c r="AY324" s="23" t="s">
        <v>122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23" t="s">
        <v>77</v>
      </c>
      <c r="BK324" s="223">
        <f>ROUND(I324*H324,2)</f>
        <v>0</v>
      </c>
      <c r="BL324" s="23" t="s">
        <v>129</v>
      </c>
      <c r="BM324" s="23" t="s">
        <v>394</v>
      </c>
    </row>
    <row r="325" s="10" customFormat="1">
      <c r="B325" s="224"/>
      <c r="C325" s="225"/>
      <c r="D325" s="226" t="s">
        <v>131</v>
      </c>
      <c r="E325" s="227" t="s">
        <v>21</v>
      </c>
      <c r="F325" s="228" t="s">
        <v>128</v>
      </c>
      <c r="G325" s="225"/>
      <c r="H325" s="229">
        <v>8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AT325" s="235" t="s">
        <v>131</v>
      </c>
      <c r="AU325" s="235" t="s">
        <v>77</v>
      </c>
      <c r="AV325" s="10" t="s">
        <v>79</v>
      </c>
      <c r="AW325" s="10" t="s">
        <v>33</v>
      </c>
      <c r="AX325" s="10" t="s">
        <v>69</v>
      </c>
      <c r="AY325" s="235" t="s">
        <v>122</v>
      </c>
    </row>
    <row r="326" s="11" customFormat="1">
      <c r="B326" s="236"/>
      <c r="C326" s="237"/>
      <c r="D326" s="226" t="s">
        <v>131</v>
      </c>
      <c r="E326" s="238" t="s">
        <v>21</v>
      </c>
      <c r="F326" s="239" t="s">
        <v>155</v>
      </c>
      <c r="G326" s="237"/>
      <c r="H326" s="238" t="s">
        <v>21</v>
      </c>
      <c r="I326" s="240"/>
      <c r="J326" s="237"/>
      <c r="K326" s="237"/>
      <c r="L326" s="241"/>
      <c r="M326" s="242"/>
      <c r="N326" s="243"/>
      <c r="O326" s="243"/>
      <c r="P326" s="243"/>
      <c r="Q326" s="243"/>
      <c r="R326" s="243"/>
      <c r="S326" s="243"/>
      <c r="T326" s="244"/>
      <c r="AT326" s="245" t="s">
        <v>131</v>
      </c>
      <c r="AU326" s="245" t="s">
        <v>77</v>
      </c>
      <c r="AV326" s="11" t="s">
        <v>77</v>
      </c>
      <c r="AW326" s="11" t="s">
        <v>33</v>
      </c>
      <c r="AX326" s="11" t="s">
        <v>69</v>
      </c>
      <c r="AY326" s="245" t="s">
        <v>122</v>
      </c>
    </row>
    <row r="327" s="10" customFormat="1">
      <c r="B327" s="224"/>
      <c r="C327" s="225"/>
      <c r="D327" s="226" t="s">
        <v>131</v>
      </c>
      <c r="E327" s="227" t="s">
        <v>21</v>
      </c>
      <c r="F327" s="228" t="s">
        <v>227</v>
      </c>
      <c r="G327" s="225"/>
      <c r="H327" s="229">
        <v>16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AT327" s="235" t="s">
        <v>131</v>
      </c>
      <c r="AU327" s="235" t="s">
        <v>77</v>
      </c>
      <c r="AV327" s="10" t="s">
        <v>79</v>
      </c>
      <c r="AW327" s="10" t="s">
        <v>33</v>
      </c>
      <c r="AX327" s="10" t="s">
        <v>69</v>
      </c>
      <c r="AY327" s="235" t="s">
        <v>122</v>
      </c>
    </row>
    <row r="328" s="12" customFormat="1">
      <c r="B328" s="246"/>
      <c r="C328" s="247"/>
      <c r="D328" s="226" t="s">
        <v>131</v>
      </c>
      <c r="E328" s="248" t="s">
        <v>21</v>
      </c>
      <c r="F328" s="249" t="s">
        <v>137</v>
      </c>
      <c r="G328" s="247"/>
      <c r="H328" s="250">
        <v>24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AT328" s="256" t="s">
        <v>131</v>
      </c>
      <c r="AU328" s="256" t="s">
        <v>77</v>
      </c>
      <c r="AV328" s="12" t="s">
        <v>129</v>
      </c>
      <c r="AW328" s="12" t="s">
        <v>33</v>
      </c>
      <c r="AX328" s="12" t="s">
        <v>77</v>
      </c>
      <c r="AY328" s="256" t="s">
        <v>122</v>
      </c>
    </row>
    <row r="329" s="1" customFormat="1" ht="51" customHeight="1">
      <c r="B329" s="45"/>
      <c r="C329" s="257" t="s">
        <v>395</v>
      </c>
      <c r="D329" s="257" t="s">
        <v>268</v>
      </c>
      <c r="E329" s="258" t="s">
        <v>396</v>
      </c>
      <c r="F329" s="259" t="s">
        <v>397</v>
      </c>
      <c r="G329" s="260" t="s">
        <v>281</v>
      </c>
      <c r="H329" s="261">
        <v>1.885</v>
      </c>
      <c r="I329" s="262"/>
      <c r="J329" s="263">
        <f>ROUND(I329*H329,2)</f>
        <v>0</v>
      </c>
      <c r="K329" s="259" t="s">
        <v>127</v>
      </c>
      <c r="L329" s="71"/>
      <c r="M329" s="264" t="s">
        <v>21</v>
      </c>
      <c r="N329" s="265" t="s">
        <v>40</v>
      </c>
      <c r="O329" s="46"/>
      <c r="P329" s="221">
        <f>O329*H329</f>
        <v>0</v>
      </c>
      <c r="Q329" s="221">
        <v>0</v>
      </c>
      <c r="R329" s="221">
        <f>Q329*H329</f>
        <v>0</v>
      </c>
      <c r="S329" s="221">
        <v>0</v>
      </c>
      <c r="T329" s="222">
        <f>S329*H329</f>
        <v>0</v>
      </c>
      <c r="AR329" s="23" t="s">
        <v>129</v>
      </c>
      <c r="AT329" s="23" t="s">
        <v>268</v>
      </c>
      <c r="AU329" s="23" t="s">
        <v>77</v>
      </c>
      <c r="AY329" s="23" t="s">
        <v>122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23" t="s">
        <v>77</v>
      </c>
      <c r="BK329" s="223">
        <f>ROUND(I329*H329,2)</f>
        <v>0</v>
      </c>
      <c r="BL329" s="23" t="s">
        <v>129</v>
      </c>
      <c r="BM329" s="23" t="s">
        <v>398</v>
      </c>
    </row>
    <row r="330" s="11" customFormat="1">
      <c r="B330" s="236"/>
      <c r="C330" s="237"/>
      <c r="D330" s="226" t="s">
        <v>131</v>
      </c>
      <c r="E330" s="238" t="s">
        <v>21</v>
      </c>
      <c r="F330" s="239" t="s">
        <v>195</v>
      </c>
      <c r="G330" s="237"/>
      <c r="H330" s="238" t="s">
        <v>21</v>
      </c>
      <c r="I330" s="240"/>
      <c r="J330" s="237"/>
      <c r="K330" s="237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131</v>
      </c>
      <c r="AU330" s="245" t="s">
        <v>77</v>
      </c>
      <c r="AV330" s="11" t="s">
        <v>77</v>
      </c>
      <c r="AW330" s="11" t="s">
        <v>33</v>
      </c>
      <c r="AX330" s="11" t="s">
        <v>69</v>
      </c>
      <c r="AY330" s="245" t="s">
        <v>122</v>
      </c>
    </row>
    <row r="331" s="10" customFormat="1">
      <c r="B331" s="224"/>
      <c r="C331" s="225"/>
      <c r="D331" s="226" t="s">
        <v>131</v>
      </c>
      <c r="E331" s="227" t="s">
        <v>21</v>
      </c>
      <c r="F331" s="228" t="s">
        <v>299</v>
      </c>
      <c r="G331" s="225"/>
      <c r="H331" s="229">
        <v>1.885</v>
      </c>
      <c r="I331" s="230"/>
      <c r="J331" s="225"/>
      <c r="K331" s="225"/>
      <c r="L331" s="231"/>
      <c r="M331" s="232"/>
      <c r="N331" s="233"/>
      <c r="O331" s="233"/>
      <c r="P331" s="233"/>
      <c r="Q331" s="233"/>
      <c r="R331" s="233"/>
      <c r="S331" s="233"/>
      <c r="T331" s="234"/>
      <c r="AT331" s="235" t="s">
        <v>131</v>
      </c>
      <c r="AU331" s="235" t="s">
        <v>77</v>
      </c>
      <c r="AV331" s="10" t="s">
        <v>79</v>
      </c>
      <c r="AW331" s="10" t="s">
        <v>33</v>
      </c>
      <c r="AX331" s="10" t="s">
        <v>69</v>
      </c>
      <c r="AY331" s="235" t="s">
        <v>122</v>
      </c>
    </row>
    <row r="332" s="12" customFormat="1">
      <c r="B332" s="246"/>
      <c r="C332" s="247"/>
      <c r="D332" s="226" t="s">
        <v>131</v>
      </c>
      <c r="E332" s="248" t="s">
        <v>21</v>
      </c>
      <c r="F332" s="249" t="s">
        <v>137</v>
      </c>
      <c r="G332" s="247"/>
      <c r="H332" s="250">
        <v>1.885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AT332" s="256" t="s">
        <v>131</v>
      </c>
      <c r="AU332" s="256" t="s">
        <v>77</v>
      </c>
      <c r="AV332" s="12" t="s">
        <v>129</v>
      </c>
      <c r="AW332" s="12" t="s">
        <v>33</v>
      </c>
      <c r="AX332" s="12" t="s">
        <v>77</v>
      </c>
      <c r="AY332" s="256" t="s">
        <v>122</v>
      </c>
    </row>
    <row r="333" s="1" customFormat="1" ht="63.75" customHeight="1">
      <c r="B333" s="45"/>
      <c r="C333" s="257" t="s">
        <v>399</v>
      </c>
      <c r="D333" s="257" t="s">
        <v>268</v>
      </c>
      <c r="E333" s="258" t="s">
        <v>400</v>
      </c>
      <c r="F333" s="259" t="s">
        <v>401</v>
      </c>
      <c r="G333" s="260" t="s">
        <v>281</v>
      </c>
      <c r="H333" s="261">
        <v>1.885</v>
      </c>
      <c r="I333" s="262"/>
      <c r="J333" s="263">
        <f>ROUND(I333*H333,2)</f>
        <v>0</v>
      </c>
      <c r="K333" s="259" t="s">
        <v>127</v>
      </c>
      <c r="L333" s="71"/>
      <c r="M333" s="264" t="s">
        <v>21</v>
      </c>
      <c r="N333" s="265" t="s">
        <v>40</v>
      </c>
      <c r="O333" s="46"/>
      <c r="P333" s="221">
        <f>O333*H333</f>
        <v>0</v>
      </c>
      <c r="Q333" s="221">
        <v>0</v>
      </c>
      <c r="R333" s="221">
        <f>Q333*H333</f>
        <v>0</v>
      </c>
      <c r="S333" s="221">
        <v>0</v>
      </c>
      <c r="T333" s="222">
        <f>S333*H333</f>
        <v>0</v>
      </c>
      <c r="AR333" s="23" t="s">
        <v>129</v>
      </c>
      <c r="AT333" s="23" t="s">
        <v>268</v>
      </c>
      <c r="AU333" s="23" t="s">
        <v>77</v>
      </c>
      <c r="AY333" s="23" t="s">
        <v>122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23" t="s">
        <v>77</v>
      </c>
      <c r="BK333" s="223">
        <f>ROUND(I333*H333,2)</f>
        <v>0</v>
      </c>
      <c r="BL333" s="23" t="s">
        <v>129</v>
      </c>
      <c r="BM333" s="23" t="s">
        <v>402</v>
      </c>
    </row>
    <row r="334" s="11" customFormat="1">
      <c r="B334" s="236"/>
      <c r="C334" s="237"/>
      <c r="D334" s="226" t="s">
        <v>131</v>
      </c>
      <c r="E334" s="238" t="s">
        <v>21</v>
      </c>
      <c r="F334" s="239" t="s">
        <v>195</v>
      </c>
      <c r="G334" s="237"/>
      <c r="H334" s="238" t="s">
        <v>21</v>
      </c>
      <c r="I334" s="240"/>
      <c r="J334" s="237"/>
      <c r="K334" s="237"/>
      <c r="L334" s="241"/>
      <c r="M334" s="242"/>
      <c r="N334" s="243"/>
      <c r="O334" s="243"/>
      <c r="P334" s="243"/>
      <c r="Q334" s="243"/>
      <c r="R334" s="243"/>
      <c r="S334" s="243"/>
      <c r="T334" s="244"/>
      <c r="AT334" s="245" t="s">
        <v>131</v>
      </c>
      <c r="AU334" s="245" t="s">
        <v>77</v>
      </c>
      <c r="AV334" s="11" t="s">
        <v>77</v>
      </c>
      <c r="AW334" s="11" t="s">
        <v>33</v>
      </c>
      <c r="AX334" s="11" t="s">
        <v>69</v>
      </c>
      <c r="AY334" s="245" t="s">
        <v>122</v>
      </c>
    </row>
    <row r="335" s="10" customFormat="1">
      <c r="B335" s="224"/>
      <c r="C335" s="225"/>
      <c r="D335" s="226" t="s">
        <v>131</v>
      </c>
      <c r="E335" s="227" t="s">
        <v>21</v>
      </c>
      <c r="F335" s="228" t="s">
        <v>299</v>
      </c>
      <c r="G335" s="225"/>
      <c r="H335" s="229">
        <v>1.885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AT335" s="235" t="s">
        <v>131</v>
      </c>
      <c r="AU335" s="235" t="s">
        <v>77</v>
      </c>
      <c r="AV335" s="10" t="s">
        <v>79</v>
      </c>
      <c r="AW335" s="10" t="s">
        <v>33</v>
      </c>
      <c r="AX335" s="10" t="s">
        <v>69</v>
      </c>
      <c r="AY335" s="235" t="s">
        <v>122</v>
      </c>
    </row>
    <row r="336" s="12" customFormat="1">
      <c r="B336" s="246"/>
      <c r="C336" s="247"/>
      <c r="D336" s="226" t="s">
        <v>131</v>
      </c>
      <c r="E336" s="248" t="s">
        <v>21</v>
      </c>
      <c r="F336" s="249" t="s">
        <v>137</v>
      </c>
      <c r="G336" s="247"/>
      <c r="H336" s="250">
        <v>1.885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AT336" s="256" t="s">
        <v>131</v>
      </c>
      <c r="AU336" s="256" t="s">
        <v>77</v>
      </c>
      <c r="AV336" s="12" t="s">
        <v>129</v>
      </c>
      <c r="AW336" s="12" t="s">
        <v>33</v>
      </c>
      <c r="AX336" s="12" t="s">
        <v>77</v>
      </c>
      <c r="AY336" s="256" t="s">
        <v>122</v>
      </c>
    </row>
    <row r="337" s="1" customFormat="1" ht="63.75" customHeight="1">
      <c r="B337" s="45"/>
      <c r="C337" s="257" t="s">
        <v>403</v>
      </c>
      <c r="D337" s="257" t="s">
        <v>268</v>
      </c>
      <c r="E337" s="258" t="s">
        <v>404</v>
      </c>
      <c r="F337" s="259" t="s">
        <v>405</v>
      </c>
      <c r="G337" s="260" t="s">
        <v>149</v>
      </c>
      <c r="H337" s="261">
        <v>2502</v>
      </c>
      <c r="I337" s="262"/>
      <c r="J337" s="263">
        <f>ROUND(I337*H337,2)</f>
        <v>0</v>
      </c>
      <c r="K337" s="259" t="s">
        <v>127</v>
      </c>
      <c r="L337" s="71"/>
      <c r="M337" s="264" t="s">
        <v>21</v>
      </c>
      <c r="N337" s="265" t="s">
        <v>40</v>
      </c>
      <c r="O337" s="46"/>
      <c r="P337" s="221">
        <f>O337*H337</f>
        <v>0</v>
      </c>
      <c r="Q337" s="221">
        <v>0</v>
      </c>
      <c r="R337" s="221">
        <f>Q337*H337</f>
        <v>0</v>
      </c>
      <c r="S337" s="221">
        <v>0</v>
      </c>
      <c r="T337" s="222">
        <f>S337*H337</f>
        <v>0</v>
      </c>
      <c r="AR337" s="23" t="s">
        <v>129</v>
      </c>
      <c r="AT337" s="23" t="s">
        <v>268</v>
      </c>
      <c r="AU337" s="23" t="s">
        <v>77</v>
      </c>
      <c r="AY337" s="23" t="s">
        <v>122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23" t="s">
        <v>77</v>
      </c>
      <c r="BK337" s="223">
        <f>ROUND(I337*H337,2)</f>
        <v>0</v>
      </c>
      <c r="BL337" s="23" t="s">
        <v>129</v>
      </c>
      <c r="BM337" s="23" t="s">
        <v>406</v>
      </c>
    </row>
    <row r="338" s="10" customFormat="1">
      <c r="B338" s="224"/>
      <c r="C338" s="225"/>
      <c r="D338" s="226" t="s">
        <v>131</v>
      </c>
      <c r="E338" s="227" t="s">
        <v>21</v>
      </c>
      <c r="F338" s="228" t="s">
        <v>407</v>
      </c>
      <c r="G338" s="225"/>
      <c r="H338" s="229">
        <v>2502</v>
      </c>
      <c r="I338" s="230"/>
      <c r="J338" s="225"/>
      <c r="K338" s="225"/>
      <c r="L338" s="231"/>
      <c r="M338" s="232"/>
      <c r="N338" s="233"/>
      <c r="O338" s="233"/>
      <c r="P338" s="233"/>
      <c r="Q338" s="233"/>
      <c r="R338" s="233"/>
      <c r="S338" s="233"/>
      <c r="T338" s="234"/>
      <c r="AT338" s="235" t="s">
        <v>131</v>
      </c>
      <c r="AU338" s="235" t="s">
        <v>77</v>
      </c>
      <c r="AV338" s="10" t="s">
        <v>79</v>
      </c>
      <c r="AW338" s="10" t="s">
        <v>33</v>
      </c>
      <c r="AX338" s="10" t="s">
        <v>69</v>
      </c>
      <c r="AY338" s="235" t="s">
        <v>122</v>
      </c>
    </row>
    <row r="339" s="12" customFormat="1">
      <c r="B339" s="246"/>
      <c r="C339" s="247"/>
      <c r="D339" s="226" t="s">
        <v>131</v>
      </c>
      <c r="E339" s="248" t="s">
        <v>21</v>
      </c>
      <c r="F339" s="249" t="s">
        <v>137</v>
      </c>
      <c r="G339" s="247"/>
      <c r="H339" s="250">
        <v>2502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AT339" s="256" t="s">
        <v>131</v>
      </c>
      <c r="AU339" s="256" t="s">
        <v>77</v>
      </c>
      <c r="AV339" s="12" t="s">
        <v>129</v>
      </c>
      <c r="AW339" s="12" t="s">
        <v>33</v>
      </c>
      <c r="AX339" s="12" t="s">
        <v>77</v>
      </c>
      <c r="AY339" s="256" t="s">
        <v>122</v>
      </c>
    </row>
    <row r="340" s="1" customFormat="1" ht="63.75" customHeight="1">
      <c r="B340" s="45"/>
      <c r="C340" s="257" t="s">
        <v>408</v>
      </c>
      <c r="D340" s="257" t="s">
        <v>268</v>
      </c>
      <c r="E340" s="258" t="s">
        <v>409</v>
      </c>
      <c r="F340" s="259" t="s">
        <v>410</v>
      </c>
      <c r="G340" s="260" t="s">
        <v>149</v>
      </c>
      <c r="H340" s="261">
        <v>3770</v>
      </c>
      <c r="I340" s="262"/>
      <c r="J340" s="263">
        <f>ROUND(I340*H340,2)</f>
        <v>0</v>
      </c>
      <c r="K340" s="259" t="s">
        <v>127</v>
      </c>
      <c r="L340" s="71"/>
      <c r="M340" s="264" t="s">
        <v>21</v>
      </c>
      <c r="N340" s="265" t="s">
        <v>40</v>
      </c>
      <c r="O340" s="46"/>
      <c r="P340" s="221">
        <f>O340*H340</f>
        <v>0</v>
      </c>
      <c r="Q340" s="221">
        <v>0</v>
      </c>
      <c r="R340" s="221">
        <f>Q340*H340</f>
        <v>0</v>
      </c>
      <c r="S340" s="221">
        <v>0</v>
      </c>
      <c r="T340" s="222">
        <f>S340*H340</f>
        <v>0</v>
      </c>
      <c r="AR340" s="23" t="s">
        <v>129</v>
      </c>
      <c r="AT340" s="23" t="s">
        <v>268</v>
      </c>
      <c r="AU340" s="23" t="s">
        <v>77</v>
      </c>
      <c r="AY340" s="23" t="s">
        <v>122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23" t="s">
        <v>77</v>
      </c>
      <c r="BK340" s="223">
        <f>ROUND(I340*H340,2)</f>
        <v>0</v>
      </c>
      <c r="BL340" s="23" t="s">
        <v>129</v>
      </c>
      <c r="BM340" s="23" t="s">
        <v>411</v>
      </c>
    </row>
    <row r="341" s="11" customFormat="1">
      <c r="B341" s="236"/>
      <c r="C341" s="237"/>
      <c r="D341" s="226" t="s">
        <v>131</v>
      </c>
      <c r="E341" s="238" t="s">
        <v>21</v>
      </c>
      <c r="F341" s="239" t="s">
        <v>155</v>
      </c>
      <c r="G341" s="237"/>
      <c r="H341" s="238" t="s">
        <v>21</v>
      </c>
      <c r="I341" s="240"/>
      <c r="J341" s="237"/>
      <c r="K341" s="237"/>
      <c r="L341" s="241"/>
      <c r="M341" s="242"/>
      <c r="N341" s="243"/>
      <c r="O341" s="243"/>
      <c r="P341" s="243"/>
      <c r="Q341" s="243"/>
      <c r="R341" s="243"/>
      <c r="S341" s="243"/>
      <c r="T341" s="244"/>
      <c r="AT341" s="245" t="s">
        <v>131</v>
      </c>
      <c r="AU341" s="245" t="s">
        <v>77</v>
      </c>
      <c r="AV341" s="11" t="s">
        <v>77</v>
      </c>
      <c r="AW341" s="11" t="s">
        <v>33</v>
      </c>
      <c r="AX341" s="11" t="s">
        <v>69</v>
      </c>
      <c r="AY341" s="245" t="s">
        <v>122</v>
      </c>
    </row>
    <row r="342" s="10" customFormat="1">
      <c r="B342" s="224"/>
      <c r="C342" s="225"/>
      <c r="D342" s="226" t="s">
        <v>131</v>
      </c>
      <c r="E342" s="227" t="s">
        <v>21</v>
      </c>
      <c r="F342" s="228" t="s">
        <v>156</v>
      </c>
      <c r="G342" s="225"/>
      <c r="H342" s="229">
        <v>3770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AT342" s="235" t="s">
        <v>131</v>
      </c>
      <c r="AU342" s="235" t="s">
        <v>77</v>
      </c>
      <c r="AV342" s="10" t="s">
        <v>79</v>
      </c>
      <c r="AW342" s="10" t="s">
        <v>33</v>
      </c>
      <c r="AX342" s="10" t="s">
        <v>69</v>
      </c>
      <c r="AY342" s="235" t="s">
        <v>122</v>
      </c>
    </row>
    <row r="343" s="12" customFormat="1">
      <c r="B343" s="246"/>
      <c r="C343" s="247"/>
      <c r="D343" s="226" t="s">
        <v>131</v>
      </c>
      <c r="E343" s="248" t="s">
        <v>21</v>
      </c>
      <c r="F343" s="249" t="s">
        <v>137</v>
      </c>
      <c r="G343" s="247"/>
      <c r="H343" s="250">
        <v>3770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AT343" s="256" t="s">
        <v>131</v>
      </c>
      <c r="AU343" s="256" t="s">
        <v>77</v>
      </c>
      <c r="AV343" s="12" t="s">
        <v>129</v>
      </c>
      <c r="AW343" s="12" t="s">
        <v>33</v>
      </c>
      <c r="AX343" s="12" t="s">
        <v>77</v>
      </c>
      <c r="AY343" s="256" t="s">
        <v>122</v>
      </c>
    </row>
    <row r="344" s="1" customFormat="1" ht="63.75" customHeight="1">
      <c r="B344" s="45"/>
      <c r="C344" s="257" t="s">
        <v>412</v>
      </c>
      <c r="D344" s="257" t="s">
        <v>268</v>
      </c>
      <c r="E344" s="258" t="s">
        <v>413</v>
      </c>
      <c r="F344" s="259" t="s">
        <v>414</v>
      </c>
      <c r="G344" s="260" t="s">
        <v>149</v>
      </c>
      <c r="H344" s="261">
        <v>2502</v>
      </c>
      <c r="I344" s="262"/>
      <c r="J344" s="263">
        <f>ROUND(I344*H344,2)</f>
        <v>0</v>
      </c>
      <c r="K344" s="259" t="s">
        <v>127</v>
      </c>
      <c r="L344" s="71"/>
      <c r="M344" s="264" t="s">
        <v>21</v>
      </c>
      <c r="N344" s="265" t="s">
        <v>40</v>
      </c>
      <c r="O344" s="46"/>
      <c r="P344" s="221">
        <f>O344*H344</f>
        <v>0</v>
      </c>
      <c r="Q344" s="221">
        <v>0</v>
      </c>
      <c r="R344" s="221">
        <f>Q344*H344</f>
        <v>0</v>
      </c>
      <c r="S344" s="221">
        <v>0</v>
      </c>
      <c r="T344" s="222">
        <f>S344*H344</f>
        <v>0</v>
      </c>
      <c r="AR344" s="23" t="s">
        <v>129</v>
      </c>
      <c r="AT344" s="23" t="s">
        <v>268</v>
      </c>
      <c r="AU344" s="23" t="s">
        <v>77</v>
      </c>
      <c r="AY344" s="23" t="s">
        <v>122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23" t="s">
        <v>77</v>
      </c>
      <c r="BK344" s="223">
        <f>ROUND(I344*H344,2)</f>
        <v>0</v>
      </c>
      <c r="BL344" s="23" t="s">
        <v>129</v>
      </c>
      <c r="BM344" s="23" t="s">
        <v>415</v>
      </c>
    </row>
    <row r="345" s="10" customFormat="1">
      <c r="B345" s="224"/>
      <c r="C345" s="225"/>
      <c r="D345" s="226" t="s">
        <v>131</v>
      </c>
      <c r="E345" s="227" t="s">
        <v>21</v>
      </c>
      <c r="F345" s="228" t="s">
        <v>407</v>
      </c>
      <c r="G345" s="225"/>
      <c r="H345" s="229">
        <v>2502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AT345" s="235" t="s">
        <v>131</v>
      </c>
      <c r="AU345" s="235" t="s">
        <v>77</v>
      </c>
      <c r="AV345" s="10" t="s">
        <v>79</v>
      </c>
      <c r="AW345" s="10" t="s">
        <v>33</v>
      </c>
      <c r="AX345" s="10" t="s">
        <v>69</v>
      </c>
      <c r="AY345" s="235" t="s">
        <v>122</v>
      </c>
    </row>
    <row r="346" s="12" customFormat="1">
      <c r="B346" s="246"/>
      <c r="C346" s="247"/>
      <c r="D346" s="226" t="s">
        <v>131</v>
      </c>
      <c r="E346" s="248" t="s">
        <v>21</v>
      </c>
      <c r="F346" s="249" t="s">
        <v>137</v>
      </c>
      <c r="G346" s="247"/>
      <c r="H346" s="250">
        <v>2502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AT346" s="256" t="s">
        <v>131</v>
      </c>
      <c r="AU346" s="256" t="s">
        <v>77</v>
      </c>
      <c r="AV346" s="12" t="s">
        <v>129</v>
      </c>
      <c r="AW346" s="12" t="s">
        <v>33</v>
      </c>
      <c r="AX346" s="12" t="s">
        <v>77</v>
      </c>
      <c r="AY346" s="256" t="s">
        <v>122</v>
      </c>
    </row>
    <row r="347" s="1" customFormat="1" ht="63.75" customHeight="1">
      <c r="B347" s="45"/>
      <c r="C347" s="257" t="s">
        <v>416</v>
      </c>
      <c r="D347" s="257" t="s">
        <v>268</v>
      </c>
      <c r="E347" s="258" t="s">
        <v>417</v>
      </c>
      <c r="F347" s="259" t="s">
        <v>418</v>
      </c>
      <c r="G347" s="260" t="s">
        <v>149</v>
      </c>
      <c r="H347" s="261">
        <v>3770</v>
      </c>
      <c r="I347" s="262"/>
      <c r="J347" s="263">
        <f>ROUND(I347*H347,2)</f>
        <v>0</v>
      </c>
      <c r="K347" s="259" t="s">
        <v>127</v>
      </c>
      <c r="L347" s="71"/>
      <c r="M347" s="264" t="s">
        <v>21</v>
      </c>
      <c r="N347" s="265" t="s">
        <v>40</v>
      </c>
      <c r="O347" s="46"/>
      <c r="P347" s="221">
        <f>O347*H347</f>
        <v>0</v>
      </c>
      <c r="Q347" s="221">
        <v>0</v>
      </c>
      <c r="R347" s="221">
        <f>Q347*H347</f>
        <v>0</v>
      </c>
      <c r="S347" s="221">
        <v>0</v>
      </c>
      <c r="T347" s="222">
        <f>S347*H347</f>
        <v>0</v>
      </c>
      <c r="AR347" s="23" t="s">
        <v>129</v>
      </c>
      <c r="AT347" s="23" t="s">
        <v>268</v>
      </c>
      <c r="AU347" s="23" t="s">
        <v>77</v>
      </c>
      <c r="AY347" s="23" t="s">
        <v>122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23" t="s">
        <v>77</v>
      </c>
      <c r="BK347" s="223">
        <f>ROUND(I347*H347,2)</f>
        <v>0</v>
      </c>
      <c r="BL347" s="23" t="s">
        <v>129</v>
      </c>
      <c r="BM347" s="23" t="s">
        <v>419</v>
      </c>
    </row>
    <row r="348" s="11" customFormat="1">
      <c r="B348" s="236"/>
      <c r="C348" s="237"/>
      <c r="D348" s="226" t="s">
        <v>131</v>
      </c>
      <c r="E348" s="238" t="s">
        <v>21</v>
      </c>
      <c r="F348" s="239" t="s">
        <v>155</v>
      </c>
      <c r="G348" s="237"/>
      <c r="H348" s="238" t="s">
        <v>21</v>
      </c>
      <c r="I348" s="240"/>
      <c r="J348" s="237"/>
      <c r="K348" s="237"/>
      <c r="L348" s="241"/>
      <c r="M348" s="242"/>
      <c r="N348" s="243"/>
      <c r="O348" s="243"/>
      <c r="P348" s="243"/>
      <c r="Q348" s="243"/>
      <c r="R348" s="243"/>
      <c r="S348" s="243"/>
      <c r="T348" s="244"/>
      <c r="AT348" s="245" t="s">
        <v>131</v>
      </c>
      <c r="AU348" s="245" t="s">
        <v>77</v>
      </c>
      <c r="AV348" s="11" t="s">
        <v>77</v>
      </c>
      <c r="AW348" s="11" t="s">
        <v>33</v>
      </c>
      <c r="AX348" s="11" t="s">
        <v>69</v>
      </c>
      <c r="AY348" s="245" t="s">
        <v>122</v>
      </c>
    </row>
    <row r="349" s="10" customFormat="1">
      <c r="B349" s="224"/>
      <c r="C349" s="225"/>
      <c r="D349" s="226" t="s">
        <v>131</v>
      </c>
      <c r="E349" s="227" t="s">
        <v>21</v>
      </c>
      <c r="F349" s="228" t="s">
        <v>156</v>
      </c>
      <c r="G349" s="225"/>
      <c r="H349" s="229">
        <v>3770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AT349" s="235" t="s">
        <v>131</v>
      </c>
      <c r="AU349" s="235" t="s">
        <v>77</v>
      </c>
      <c r="AV349" s="10" t="s">
        <v>79</v>
      </c>
      <c r="AW349" s="10" t="s">
        <v>33</v>
      </c>
      <c r="AX349" s="10" t="s">
        <v>69</v>
      </c>
      <c r="AY349" s="235" t="s">
        <v>122</v>
      </c>
    </row>
    <row r="350" s="12" customFormat="1">
      <c r="B350" s="246"/>
      <c r="C350" s="247"/>
      <c r="D350" s="226" t="s">
        <v>131</v>
      </c>
      <c r="E350" s="248" t="s">
        <v>21</v>
      </c>
      <c r="F350" s="249" t="s">
        <v>137</v>
      </c>
      <c r="G350" s="247"/>
      <c r="H350" s="250">
        <v>3770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AT350" s="256" t="s">
        <v>131</v>
      </c>
      <c r="AU350" s="256" t="s">
        <v>77</v>
      </c>
      <c r="AV350" s="12" t="s">
        <v>129</v>
      </c>
      <c r="AW350" s="12" t="s">
        <v>33</v>
      </c>
      <c r="AX350" s="12" t="s">
        <v>77</v>
      </c>
      <c r="AY350" s="256" t="s">
        <v>122</v>
      </c>
    </row>
    <row r="351" s="1" customFormat="1" ht="38.25" customHeight="1">
      <c r="B351" s="45"/>
      <c r="C351" s="257" t="s">
        <v>420</v>
      </c>
      <c r="D351" s="257" t="s">
        <v>268</v>
      </c>
      <c r="E351" s="258" t="s">
        <v>421</v>
      </c>
      <c r="F351" s="259" t="s">
        <v>422</v>
      </c>
      <c r="G351" s="260" t="s">
        <v>126</v>
      </c>
      <c r="H351" s="261">
        <v>2545</v>
      </c>
      <c r="I351" s="262"/>
      <c r="J351" s="263">
        <f>ROUND(I351*H351,2)</f>
        <v>0</v>
      </c>
      <c r="K351" s="259" t="s">
        <v>127</v>
      </c>
      <c r="L351" s="71"/>
      <c r="M351" s="264" t="s">
        <v>21</v>
      </c>
      <c r="N351" s="265" t="s">
        <v>40</v>
      </c>
      <c r="O351" s="46"/>
      <c r="P351" s="221">
        <f>O351*H351</f>
        <v>0</v>
      </c>
      <c r="Q351" s="221">
        <v>0</v>
      </c>
      <c r="R351" s="221">
        <f>Q351*H351</f>
        <v>0</v>
      </c>
      <c r="S351" s="221">
        <v>0</v>
      </c>
      <c r="T351" s="222">
        <f>S351*H351</f>
        <v>0</v>
      </c>
      <c r="AR351" s="23" t="s">
        <v>129</v>
      </c>
      <c r="AT351" s="23" t="s">
        <v>268</v>
      </c>
      <c r="AU351" s="23" t="s">
        <v>77</v>
      </c>
      <c r="AY351" s="23" t="s">
        <v>122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23" t="s">
        <v>77</v>
      </c>
      <c r="BK351" s="223">
        <f>ROUND(I351*H351,2)</f>
        <v>0</v>
      </c>
      <c r="BL351" s="23" t="s">
        <v>129</v>
      </c>
      <c r="BM351" s="23" t="s">
        <v>423</v>
      </c>
    </row>
    <row r="352" s="10" customFormat="1">
      <c r="B352" s="224"/>
      <c r="C352" s="225"/>
      <c r="D352" s="226" t="s">
        <v>131</v>
      </c>
      <c r="E352" s="227" t="s">
        <v>21</v>
      </c>
      <c r="F352" s="228" t="s">
        <v>193</v>
      </c>
      <c r="G352" s="225"/>
      <c r="H352" s="229">
        <v>382.27999999999997</v>
      </c>
      <c r="I352" s="230"/>
      <c r="J352" s="225"/>
      <c r="K352" s="225"/>
      <c r="L352" s="231"/>
      <c r="M352" s="232"/>
      <c r="N352" s="233"/>
      <c r="O352" s="233"/>
      <c r="P352" s="233"/>
      <c r="Q352" s="233"/>
      <c r="R352" s="233"/>
      <c r="S352" s="233"/>
      <c r="T352" s="234"/>
      <c r="AT352" s="235" t="s">
        <v>131</v>
      </c>
      <c r="AU352" s="235" t="s">
        <v>77</v>
      </c>
      <c r="AV352" s="10" t="s">
        <v>79</v>
      </c>
      <c r="AW352" s="10" t="s">
        <v>33</v>
      </c>
      <c r="AX352" s="10" t="s">
        <v>69</v>
      </c>
      <c r="AY352" s="235" t="s">
        <v>122</v>
      </c>
    </row>
    <row r="353" s="10" customFormat="1">
      <c r="B353" s="224"/>
      <c r="C353" s="225"/>
      <c r="D353" s="226" t="s">
        <v>131</v>
      </c>
      <c r="E353" s="227" t="s">
        <v>21</v>
      </c>
      <c r="F353" s="228" t="s">
        <v>194</v>
      </c>
      <c r="G353" s="225"/>
      <c r="H353" s="229">
        <v>0.71999999999999997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AT353" s="235" t="s">
        <v>131</v>
      </c>
      <c r="AU353" s="235" t="s">
        <v>77</v>
      </c>
      <c r="AV353" s="10" t="s">
        <v>79</v>
      </c>
      <c r="AW353" s="10" t="s">
        <v>33</v>
      </c>
      <c r="AX353" s="10" t="s">
        <v>69</v>
      </c>
      <c r="AY353" s="235" t="s">
        <v>122</v>
      </c>
    </row>
    <row r="354" s="11" customFormat="1">
      <c r="B354" s="236"/>
      <c r="C354" s="237"/>
      <c r="D354" s="226" t="s">
        <v>131</v>
      </c>
      <c r="E354" s="238" t="s">
        <v>21</v>
      </c>
      <c r="F354" s="239" t="s">
        <v>195</v>
      </c>
      <c r="G354" s="237"/>
      <c r="H354" s="238" t="s">
        <v>21</v>
      </c>
      <c r="I354" s="240"/>
      <c r="J354" s="237"/>
      <c r="K354" s="237"/>
      <c r="L354" s="241"/>
      <c r="M354" s="242"/>
      <c r="N354" s="243"/>
      <c r="O354" s="243"/>
      <c r="P354" s="243"/>
      <c r="Q354" s="243"/>
      <c r="R354" s="243"/>
      <c r="S354" s="243"/>
      <c r="T354" s="244"/>
      <c r="AT354" s="245" t="s">
        <v>131</v>
      </c>
      <c r="AU354" s="245" t="s">
        <v>77</v>
      </c>
      <c r="AV354" s="11" t="s">
        <v>77</v>
      </c>
      <c r="AW354" s="11" t="s">
        <v>33</v>
      </c>
      <c r="AX354" s="11" t="s">
        <v>69</v>
      </c>
      <c r="AY354" s="245" t="s">
        <v>122</v>
      </c>
    </row>
    <row r="355" s="10" customFormat="1">
      <c r="B355" s="224"/>
      <c r="C355" s="225"/>
      <c r="D355" s="226" t="s">
        <v>131</v>
      </c>
      <c r="E355" s="227" t="s">
        <v>21</v>
      </c>
      <c r="F355" s="228" t="s">
        <v>196</v>
      </c>
      <c r="G355" s="225"/>
      <c r="H355" s="229">
        <v>418.19999999999999</v>
      </c>
      <c r="I355" s="230"/>
      <c r="J355" s="225"/>
      <c r="K355" s="225"/>
      <c r="L355" s="231"/>
      <c r="M355" s="232"/>
      <c r="N355" s="233"/>
      <c r="O355" s="233"/>
      <c r="P355" s="233"/>
      <c r="Q355" s="233"/>
      <c r="R355" s="233"/>
      <c r="S355" s="233"/>
      <c r="T355" s="234"/>
      <c r="AT355" s="235" t="s">
        <v>131</v>
      </c>
      <c r="AU355" s="235" t="s">
        <v>77</v>
      </c>
      <c r="AV355" s="10" t="s">
        <v>79</v>
      </c>
      <c r="AW355" s="10" t="s">
        <v>33</v>
      </c>
      <c r="AX355" s="10" t="s">
        <v>69</v>
      </c>
      <c r="AY355" s="235" t="s">
        <v>122</v>
      </c>
    </row>
    <row r="356" s="10" customFormat="1">
      <c r="B356" s="224"/>
      <c r="C356" s="225"/>
      <c r="D356" s="226" t="s">
        <v>131</v>
      </c>
      <c r="E356" s="227" t="s">
        <v>21</v>
      </c>
      <c r="F356" s="228" t="s">
        <v>197</v>
      </c>
      <c r="G356" s="225"/>
      <c r="H356" s="229">
        <v>0.80000000000000004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AT356" s="235" t="s">
        <v>131</v>
      </c>
      <c r="AU356" s="235" t="s">
        <v>77</v>
      </c>
      <c r="AV356" s="10" t="s">
        <v>79</v>
      </c>
      <c r="AW356" s="10" t="s">
        <v>33</v>
      </c>
      <c r="AX356" s="10" t="s">
        <v>69</v>
      </c>
      <c r="AY356" s="235" t="s">
        <v>122</v>
      </c>
    </row>
    <row r="357" s="10" customFormat="1">
      <c r="B357" s="224"/>
      <c r="C357" s="225"/>
      <c r="D357" s="226" t="s">
        <v>131</v>
      </c>
      <c r="E357" s="227" t="s">
        <v>21</v>
      </c>
      <c r="F357" s="228" t="s">
        <v>198</v>
      </c>
      <c r="G357" s="225"/>
      <c r="H357" s="229">
        <v>429.68000000000001</v>
      </c>
      <c r="I357" s="230"/>
      <c r="J357" s="225"/>
      <c r="K357" s="225"/>
      <c r="L357" s="231"/>
      <c r="M357" s="232"/>
      <c r="N357" s="233"/>
      <c r="O357" s="233"/>
      <c r="P357" s="233"/>
      <c r="Q357" s="233"/>
      <c r="R357" s="233"/>
      <c r="S357" s="233"/>
      <c r="T357" s="234"/>
      <c r="AT357" s="235" t="s">
        <v>131</v>
      </c>
      <c r="AU357" s="235" t="s">
        <v>77</v>
      </c>
      <c r="AV357" s="10" t="s">
        <v>79</v>
      </c>
      <c r="AW357" s="10" t="s">
        <v>33</v>
      </c>
      <c r="AX357" s="10" t="s">
        <v>69</v>
      </c>
      <c r="AY357" s="235" t="s">
        <v>122</v>
      </c>
    </row>
    <row r="358" s="10" customFormat="1">
      <c r="B358" s="224"/>
      <c r="C358" s="225"/>
      <c r="D358" s="226" t="s">
        <v>131</v>
      </c>
      <c r="E358" s="227" t="s">
        <v>21</v>
      </c>
      <c r="F358" s="228" t="s">
        <v>199</v>
      </c>
      <c r="G358" s="225"/>
      <c r="H358" s="229">
        <v>0.32000000000000001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AT358" s="235" t="s">
        <v>131</v>
      </c>
      <c r="AU358" s="235" t="s">
        <v>77</v>
      </c>
      <c r="AV358" s="10" t="s">
        <v>79</v>
      </c>
      <c r="AW358" s="10" t="s">
        <v>33</v>
      </c>
      <c r="AX358" s="10" t="s">
        <v>69</v>
      </c>
      <c r="AY358" s="235" t="s">
        <v>122</v>
      </c>
    </row>
    <row r="359" s="10" customFormat="1">
      <c r="B359" s="224"/>
      <c r="C359" s="225"/>
      <c r="D359" s="226" t="s">
        <v>131</v>
      </c>
      <c r="E359" s="227" t="s">
        <v>21</v>
      </c>
      <c r="F359" s="228" t="s">
        <v>200</v>
      </c>
      <c r="G359" s="225"/>
      <c r="H359" s="229">
        <v>231.24000000000001</v>
      </c>
      <c r="I359" s="230"/>
      <c r="J359" s="225"/>
      <c r="K359" s="225"/>
      <c r="L359" s="231"/>
      <c r="M359" s="232"/>
      <c r="N359" s="233"/>
      <c r="O359" s="233"/>
      <c r="P359" s="233"/>
      <c r="Q359" s="233"/>
      <c r="R359" s="233"/>
      <c r="S359" s="233"/>
      <c r="T359" s="234"/>
      <c r="AT359" s="235" t="s">
        <v>131</v>
      </c>
      <c r="AU359" s="235" t="s">
        <v>77</v>
      </c>
      <c r="AV359" s="10" t="s">
        <v>79</v>
      </c>
      <c r="AW359" s="10" t="s">
        <v>33</v>
      </c>
      <c r="AX359" s="10" t="s">
        <v>69</v>
      </c>
      <c r="AY359" s="235" t="s">
        <v>122</v>
      </c>
    </row>
    <row r="360" s="10" customFormat="1">
      <c r="B360" s="224"/>
      <c r="C360" s="225"/>
      <c r="D360" s="226" t="s">
        <v>131</v>
      </c>
      <c r="E360" s="227" t="s">
        <v>21</v>
      </c>
      <c r="F360" s="228" t="s">
        <v>201</v>
      </c>
      <c r="G360" s="225"/>
      <c r="H360" s="229">
        <v>0.76000000000000001</v>
      </c>
      <c r="I360" s="230"/>
      <c r="J360" s="225"/>
      <c r="K360" s="225"/>
      <c r="L360" s="231"/>
      <c r="M360" s="232"/>
      <c r="N360" s="233"/>
      <c r="O360" s="233"/>
      <c r="P360" s="233"/>
      <c r="Q360" s="233"/>
      <c r="R360" s="233"/>
      <c r="S360" s="233"/>
      <c r="T360" s="234"/>
      <c r="AT360" s="235" t="s">
        <v>131</v>
      </c>
      <c r="AU360" s="235" t="s">
        <v>77</v>
      </c>
      <c r="AV360" s="10" t="s">
        <v>79</v>
      </c>
      <c r="AW360" s="10" t="s">
        <v>33</v>
      </c>
      <c r="AX360" s="10" t="s">
        <v>69</v>
      </c>
      <c r="AY360" s="235" t="s">
        <v>122</v>
      </c>
    </row>
    <row r="361" s="10" customFormat="1">
      <c r="B361" s="224"/>
      <c r="C361" s="225"/>
      <c r="D361" s="226" t="s">
        <v>131</v>
      </c>
      <c r="E361" s="227" t="s">
        <v>21</v>
      </c>
      <c r="F361" s="228" t="s">
        <v>202</v>
      </c>
      <c r="G361" s="225"/>
      <c r="H361" s="229">
        <v>252.56</v>
      </c>
      <c r="I361" s="230"/>
      <c r="J361" s="225"/>
      <c r="K361" s="225"/>
      <c r="L361" s="231"/>
      <c r="M361" s="232"/>
      <c r="N361" s="233"/>
      <c r="O361" s="233"/>
      <c r="P361" s="233"/>
      <c r="Q361" s="233"/>
      <c r="R361" s="233"/>
      <c r="S361" s="233"/>
      <c r="T361" s="234"/>
      <c r="AT361" s="235" t="s">
        <v>131</v>
      </c>
      <c r="AU361" s="235" t="s">
        <v>77</v>
      </c>
      <c r="AV361" s="10" t="s">
        <v>79</v>
      </c>
      <c r="AW361" s="10" t="s">
        <v>33</v>
      </c>
      <c r="AX361" s="10" t="s">
        <v>69</v>
      </c>
      <c r="AY361" s="235" t="s">
        <v>122</v>
      </c>
    </row>
    <row r="362" s="10" customFormat="1">
      <c r="B362" s="224"/>
      <c r="C362" s="225"/>
      <c r="D362" s="226" t="s">
        <v>131</v>
      </c>
      <c r="E362" s="227" t="s">
        <v>21</v>
      </c>
      <c r="F362" s="228" t="s">
        <v>203</v>
      </c>
      <c r="G362" s="225"/>
      <c r="H362" s="229">
        <v>0.44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AT362" s="235" t="s">
        <v>131</v>
      </c>
      <c r="AU362" s="235" t="s">
        <v>77</v>
      </c>
      <c r="AV362" s="10" t="s">
        <v>79</v>
      </c>
      <c r="AW362" s="10" t="s">
        <v>33</v>
      </c>
      <c r="AX362" s="10" t="s">
        <v>69</v>
      </c>
      <c r="AY362" s="235" t="s">
        <v>122</v>
      </c>
    </row>
    <row r="363" s="10" customFormat="1">
      <c r="B363" s="224"/>
      <c r="C363" s="225"/>
      <c r="D363" s="226" t="s">
        <v>131</v>
      </c>
      <c r="E363" s="227" t="s">
        <v>21</v>
      </c>
      <c r="F363" s="228" t="s">
        <v>204</v>
      </c>
      <c r="G363" s="225"/>
      <c r="H363" s="229">
        <v>531.36000000000001</v>
      </c>
      <c r="I363" s="230"/>
      <c r="J363" s="225"/>
      <c r="K363" s="225"/>
      <c r="L363" s="231"/>
      <c r="M363" s="232"/>
      <c r="N363" s="233"/>
      <c r="O363" s="233"/>
      <c r="P363" s="233"/>
      <c r="Q363" s="233"/>
      <c r="R363" s="233"/>
      <c r="S363" s="233"/>
      <c r="T363" s="234"/>
      <c r="AT363" s="235" t="s">
        <v>131</v>
      </c>
      <c r="AU363" s="235" t="s">
        <v>77</v>
      </c>
      <c r="AV363" s="10" t="s">
        <v>79</v>
      </c>
      <c r="AW363" s="10" t="s">
        <v>33</v>
      </c>
      <c r="AX363" s="10" t="s">
        <v>69</v>
      </c>
      <c r="AY363" s="235" t="s">
        <v>122</v>
      </c>
    </row>
    <row r="364" s="10" customFormat="1">
      <c r="B364" s="224"/>
      <c r="C364" s="225"/>
      <c r="D364" s="226" t="s">
        <v>131</v>
      </c>
      <c r="E364" s="227" t="s">
        <v>21</v>
      </c>
      <c r="F364" s="228" t="s">
        <v>205</v>
      </c>
      <c r="G364" s="225"/>
      <c r="H364" s="229">
        <v>0.64000000000000001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AT364" s="235" t="s">
        <v>131</v>
      </c>
      <c r="AU364" s="235" t="s">
        <v>77</v>
      </c>
      <c r="AV364" s="10" t="s">
        <v>79</v>
      </c>
      <c r="AW364" s="10" t="s">
        <v>33</v>
      </c>
      <c r="AX364" s="10" t="s">
        <v>69</v>
      </c>
      <c r="AY364" s="235" t="s">
        <v>122</v>
      </c>
    </row>
    <row r="365" s="10" customFormat="1">
      <c r="B365" s="224"/>
      <c r="C365" s="225"/>
      <c r="D365" s="226" t="s">
        <v>131</v>
      </c>
      <c r="E365" s="227" t="s">
        <v>21</v>
      </c>
      <c r="F365" s="228" t="s">
        <v>206</v>
      </c>
      <c r="G365" s="225"/>
      <c r="H365" s="229">
        <v>295.19999999999999</v>
      </c>
      <c r="I365" s="230"/>
      <c r="J365" s="225"/>
      <c r="K365" s="225"/>
      <c r="L365" s="231"/>
      <c r="M365" s="232"/>
      <c r="N365" s="233"/>
      <c r="O365" s="233"/>
      <c r="P365" s="233"/>
      <c r="Q365" s="233"/>
      <c r="R365" s="233"/>
      <c r="S365" s="233"/>
      <c r="T365" s="234"/>
      <c r="AT365" s="235" t="s">
        <v>131</v>
      </c>
      <c r="AU365" s="235" t="s">
        <v>77</v>
      </c>
      <c r="AV365" s="10" t="s">
        <v>79</v>
      </c>
      <c r="AW365" s="10" t="s">
        <v>33</v>
      </c>
      <c r="AX365" s="10" t="s">
        <v>69</v>
      </c>
      <c r="AY365" s="235" t="s">
        <v>122</v>
      </c>
    </row>
    <row r="366" s="10" customFormat="1">
      <c r="B366" s="224"/>
      <c r="C366" s="225"/>
      <c r="D366" s="226" t="s">
        <v>131</v>
      </c>
      <c r="E366" s="227" t="s">
        <v>21</v>
      </c>
      <c r="F366" s="228" t="s">
        <v>197</v>
      </c>
      <c r="G366" s="225"/>
      <c r="H366" s="229">
        <v>0.80000000000000004</v>
      </c>
      <c r="I366" s="230"/>
      <c r="J366" s="225"/>
      <c r="K366" s="225"/>
      <c r="L366" s="231"/>
      <c r="M366" s="232"/>
      <c r="N366" s="233"/>
      <c r="O366" s="233"/>
      <c r="P366" s="233"/>
      <c r="Q366" s="233"/>
      <c r="R366" s="233"/>
      <c r="S366" s="233"/>
      <c r="T366" s="234"/>
      <c r="AT366" s="235" t="s">
        <v>131</v>
      </c>
      <c r="AU366" s="235" t="s">
        <v>77</v>
      </c>
      <c r="AV366" s="10" t="s">
        <v>79</v>
      </c>
      <c r="AW366" s="10" t="s">
        <v>33</v>
      </c>
      <c r="AX366" s="10" t="s">
        <v>69</v>
      </c>
      <c r="AY366" s="235" t="s">
        <v>122</v>
      </c>
    </row>
    <row r="367" s="12" customFormat="1">
      <c r="B367" s="246"/>
      <c r="C367" s="247"/>
      <c r="D367" s="226" t="s">
        <v>131</v>
      </c>
      <c r="E367" s="248" t="s">
        <v>21</v>
      </c>
      <c r="F367" s="249" t="s">
        <v>137</v>
      </c>
      <c r="G367" s="247"/>
      <c r="H367" s="250">
        <v>2545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AT367" s="256" t="s">
        <v>131</v>
      </c>
      <c r="AU367" s="256" t="s">
        <v>77</v>
      </c>
      <c r="AV367" s="12" t="s">
        <v>129</v>
      </c>
      <c r="AW367" s="12" t="s">
        <v>33</v>
      </c>
      <c r="AX367" s="12" t="s">
        <v>77</v>
      </c>
      <c r="AY367" s="256" t="s">
        <v>122</v>
      </c>
    </row>
    <row r="368" s="1" customFormat="1" ht="38.25" customHeight="1">
      <c r="B368" s="45"/>
      <c r="C368" s="257" t="s">
        <v>424</v>
      </c>
      <c r="D368" s="257" t="s">
        <v>268</v>
      </c>
      <c r="E368" s="258" t="s">
        <v>425</v>
      </c>
      <c r="F368" s="259" t="s">
        <v>426</v>
      </c>
      <c r="G368" s="260" t="s">
        <v>149</v>
      </c>
      <c r="H368" s="261">
        <v>6</v>
      </c>
      <c r="I368" s="262"/>
      <c r="J368" s="263">
        <f>ROUND(I368*H368,2)</f>
        <v>0</v>
      </c>
      <c r="K368" s="259" t="s">
        <v>127</v>
      </c>
      <c r="L368" s="71"/>
      <c r="M368" s="264" t="s">
        <v>21</v>
      </c>
      <c r="N368" s="265" t="s">
        <v>40</v>
      </c>
      <c r="O368" s="46"/>
      <c r="P368" s="221">
        <f>O368*H368</f>
        <v>0</v>
      </c>
      <c r="Q368" s="221">
        <v>0</v>
      </c>
      <c r="R368" s="221">
        <f>Q368*H368</f>
        <v>0</v>
      </c>
      <c r="S368" s="221">
        <v>0</v>
      </c>
      <c r="T368" s="222">
        <f>S368*H368</f>
        <v>0</v>
      </c>
      <c r="AR368" s="23" t="s">
        <v>129</v>
      </c>
      <c r="AT368" s="23" t="s">
        <v>268</v>
      </c>
      <c r="AU368" s="23" t="s">
        <v>77</v>
      </c>
      <c r="AY368" s="23" t="s">
        <v>122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23" t="s">
        <v>77</v>
      </c>
      <c r="BK368" s="223">
        <f>ROUND(I368*H368,2)</f>
        <v>0</v>
      </c>
      <c r="BL368" s="23" t="s">
        <v>129</v>
      </c>
      <c r="BM368" s="23" t="s">
        <v>427</v>
      </c>
    </row>
    <row r="369" s="11" customFormat="1">
      <c r="B369" s="236"/>
      <c r="C369" s="237"/>
      <c r="D369" s="226" t="s">
        <v>131</v>
      </c>
      <c r="E369" s="238" t="s">
        <v>21</v>
      </c>
      <c r="F369" s="239" t="s">
        <v>212</v>
      </c>
      <c r="G369" s="237"/>
      <c r="H369" s="238" t="s">
        <v>21</v>
      </c>
      <c r="I369" s="240"/>
      <c r="J369" s="237"/>
      <c r="K369" s="237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131</v>
      </c>
      <c r="AU369" s="245" t="s">
        <v>77</v>
      </c>
      <c r="AV369" s="11" t="s">
        <v>77</v>
      </c>
      <c r="AW369" s="11" t="s">
        <v>33</v>
      </c>
      <c r="AX369" s="11" t="s">
        <v>69</v>
      </c>
      <c r="AY369" s="245" t="s">
        <v>122</v>
      </c>
    </row>
    <row r="370" s="10" customFormat="1">
      <c r="B370" s="224"/>
      <c r="C370" s="225"/>
      <c r="D370" s="226" t="s">
        <v>131</v>
      </c>
      <c r="E370" s="227" t="s">
        <v>21</v>
      </c>
      <c r="F370" s="228" t="s">
        <v>153</v>
      </c>
      <c r="G370" s="225"/>
      <c r="H370" s="229">
        <v>6</v>
      </c>
      <c r="I370" s="230"/>
      <c r="J370" s="225"/>
      <c r="K370" s="225"/>
      <c r="L370" s="231"/>
      <c r="M370" s="232"/>
      <c r="N370" s="233"/>
      <c r="O370" s="233"/>
      <c r="P370" s="233"/>
      <c r="Q370" s="233"/>
      <c r="R370" s="233"/>
      <c r="S370" s="233"/>
      <c r="T370" s="234"/>
      <c r="AT370" s="235" t="s">
        <v>131</v>
      </c>
      <c r="AU370" s="235" t="s">
        <v>77</v>
      </c>
      <c r="AV370" s="10" t="s">
        <v>79</v>
      </c>
      <c r="AW370" s="10" t="s">
        <v>33</v>
      </c>
      <c r="AX370" s="10" t="s">
        <v>69</v>
      </c>
      <c r="AY370" s="235" t="s">
        <v>122</v>
      </c>
    </row>
    <row r="371" s="12" customFormat="1">
      <c r="B371" s="246"/>
      <c r="C371" s="247"/>
      <c r="D371" s="226" t="s">
        <v>131</v>
      </c>
      <c r="E371" s="248" t="s">
        <v>21</v>
      </c>
      <c r="F371" s="249" t="s">
        <v>137</v>
      </c>
      <c r="G371" s="247"/>
      <c r="H371" s="250">
        <v>6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AT371" s="256" t="s">
        <v>131</v>
      </c>
      <c r="AU371" s="256" t="s">
        <v>77</v>
      </c>
      <c r="AV371" s="12" t="s">
        <v>129</v>
      </c>
      <c r="AW371" s="12" t="s">
        <v>33</v>
      </c>
      <c r="AX371" s="12" t="s">
        <v>77</v>
      </c>
      <c r="AY371" s="256" t="s">
        <v>122</v>
      </c>
    </row>
    <row r="372" s="1" customFormat="1" ht="38.25" customHeight="1">
      <c r="B372" s="45"/>
      <c r="C372" s="257" t="s">
        <v>428</v>
      </c>
      <c r="D372" s="257" t="s">
        <v>268</v>
      </c>
      <c r="E372" s="258" t="s">
        <v>429</v>
      </c>
      <c r="F372" s="259" t="s">
        <v>430</v>
      </c>
      <c r="G372" s="260" t="s">
        <v>149</v>
      </c>
      <c r="H372" s="261">
        <v>6</v>
      </c>
      <c r="I372" s="262"/>
      <c r="J372" s="263">
        <f>ROUND(I372*H372,2)</f>
        <v>0</v>
      </c>
      <c r="K372" s="259" t="s">
        <v>127</v>
      </c>
      <c r="L372" s="71"/>
      <c r="M372" s="264" t="s">
        <v>21</v>
      </c>
      <c r="N372" s="265" t="s">
        <v>40</v>
      </c>
      <c r="O372" s="46"/>
      <c r="P372" s="221">
        <f>O372*H372</f>
        <v>0</v>
      </c>
      <c r="Q372" s="221">
        <v>0</v>
      </c>
      <c r="R372" s="221">
        <f>Q372*H372</f>
        <v>0</v>
      </c>
      <c r="S372" s="221">
        <v>0</v>
      </c>
      <c r="T372" s="222">
        <f>S372*H372</f>
        <v>0</v>
      </c>
      <c r="AR372" s="23" t="s">
        <v>129</v>
      </c>
      <c r="AT372" s="23" t="s">
        <v>268</v>
      </c>
      <c r="AU372" s="23" t="s">
        <v>77</v>
      </c>
      <c r="AY372" s="23" t="s">
        <v>122</v>
      </c>
      <c r="BE372" s="223">
        <f>IF(N372="základní",J372,0)</f>
        <v>0</v>
      </c>
      <c r="BF372" s="223">
        <f>IF(N372="snížená",J372,0)</f>
        <v>0</v>
      </c>
      <c r="BG372" s="223">
        <f>IF(N372="zákl. přenesená",J372,0)</f>
        <v>0</v>
      </c>
      <c r="BH372" s="223">
        <f>IF(N372="sníž. přenesená",J372,0)</f>
        <v>0</v>
      </c>
      <c r="BI372" s="223">
        <f>IF(N372="nulová",J372,0)</f>
        <v>0</v>
      </c>
      <c r="BJ372" s="23" t="s">
        <v>77</v>
      </c>
      <c r="BK372" s="223">
        <f>ROUND(I372*H372,2)</f>
        <v>0</v>
      </c>
      <c r="BL372" s="23" t="s">
        <v>129</v>
      </c>
      <c r="BM372" s="23" t="s">
        <v>431</v>
      </c>
    </row>
    <row r="373" s="11" customFormat="1">
      <c r="B373" s="236"/>
      <c r="C373" s="237"/>
      <c r="D373" s="226" t="s">
        <v>131</v>
      </c>
      <c r="E373" s="238" t="s">
        <v>21</v>
      </c>
      <c r="F373" s="239" t="s">
        <v>210</v>
      </c>
      <c r="G373" s="237"/>
      <c r="H373" s="238" t="s">
        <v>21</v>
      </c>
      <c r="I373" s="240"/>
      <c r="J373" s="237"/>
      <c r="K373" s="237"/>
      <c r="L373" s="241"/>
      <c r="M373" s="242"/>
      <c r="N373" s="243"/>
      <c r="O373" s="243"/>
      <c r="P373" s="243"/>
      <c r="Q373" s="243"/>
      <c r="R373" s="243"/>
      <c r="S373" s="243"/>
      <c r="T373" s="244"/>
      <c r="AT373" s="245" t="s">
        <v>131</v>
      </c>
      <c r="AU373" s="245" t="s">
        <v>77</v>
      </c>
      <c r="AV373" s="11" t="s">
        <v>77</v>
      </c>
      <c r="AW373" s="11" t="s">
        <v>33</v>
      </c>
      <c r="AX373" s="11" t="s">
        <v>69</v>
      </c>
      <c r="AY373" s="245" t="s">
        <v>122</v>
      </c>
    </row>
    <row r="374" s="10" customFormat="1">
      <c r="B374" s="224"/>
      <c r="C374" s="225"/>
      <c r="D374" s="226" t="s">
        <v>131</v>
      </c>
      <c r="E374" s="227" t="s">
        <v>21</v>
      </c>
      <c r="F374" s="228" t="s">
        <v>153</v>
      </c>
      <c r="G374" s="225"/>
      <c r="H374" s="229">
        <v>6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AT374" s="235" t="s">
        <v>131</v>
      </c>
      <c r="AU374" s="235" t="s">
        <v>77</v>
      </c>
      <c r="AV374" s="10" t="s">
        <v>79</v>
      </c>
      <c r="AW374" s="10" t="s">
        <v>33</v>
      </c>
      <c r="AX374" s="10" t="s">
        <v>69</v>
      </c>
      <c r="AY374" s="235" t="s">
        <v>122</v>
      </c>
    </row>
    <row r="375" s="12" customFormat="1">
      <c r="B375" s="246"/>
      <c r="C375" s="247"/>
      <c r="D375" s="226" t="s">
        <v>131</v>
      </c>
      <c r="E375" s="248" t="s">
        <v>21</v>
      </c>
      <c r="F375" s="249" t="s">
        <v>137</v>
      </c>
      <c r="G375" s="247"/>
      <c r="H375" s="250">
        <v>6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AT375" s="256" t="s">
        <v>131</v>
      </c>
      <c r="AU375" s="256" t="s">
        <v>77</v>
      </c>
      <c r="AV375" s="12" t="s">
        <v>129</v>
      </c>
      <c r="AW375" s="12" t="s">
        <v>33</v>
      </c>
      <c r="AX375" s="12" t="s">
        <v>77</v>
      </c>
      <c r="AY375" s="256" t="s">
        <v>122</v>
      </c>
    </row>
    <row r="376" s="1" customFormat="1" ht="38.25" customHeight="1">
      <c r="B376" s="45"/>
      <c r="C376" s="257" t="s">
        <v>432</v>
      </c>
      <c r="D376" s="257" t="s">
        <v>268</v>
      </c>
      <c r="E376" s="258" t="s">
        <v>433</v>
      </c>
      <c r="F376" s="259" t="s">
        <v>434</v>
      </c>
      <c r="G376" s="260" t="s">
        <v>149</v>
      </c>
      <c r="H376" s="261">
        <v>12</v>
      </c>
      <c r="I376" s="262"/>
      <c r="J376" s="263">
        <f>ROUND(I376*H376,2)</f>
        <v>0</v>
      </c>
      <c r="K376" s="259" t="s">
        <v>127</v>
      </c>
      <c r="L376" s="71"/>
      <c r="M376" s="264" t="s">
        <v>21</v>
      </c>
      <c r="N376" s="265" t="s">
        <v>40</v>
      </c>
      <c r="O376" s="46"/>
      <c r="P376" s="221">
        <f>O376*H376</f>
        <v>0</v>
      </c>
      <c r="Q376" s="221">
        <v>0</v>
      </c>
      <c r="R376" s="221">
        <f>Q376*H376</f>
        <v>0</v>
      </c>
      <c r="S376" s="221">
        <v>0</v>
      </c>
      <c r="T376" s="222">
        <f>S376*H376</f>
        <v>0</v>
      </c>
      <c r="AR376" s="23" t="s">
        <v>129</v>
      </c>
      <c r="AT376" s="23" t="s">
        <v>268</v>
      </c>
      <c r="AU376" s="23" t="s">
        <v>77</v>
      </c>
      <c r="AY376" s="23" t="s">
        <v>122</v>
      </c>
      <c r="BE376" s="223">
        <f>IF(N376="základní",J376,0)</f>
        <v>0</v>
      </c>
      <c r="BF376" s="223">
        <f>IF(N376="snížená",J376,0)</f>
        <v>0</v>
      </c>
      <c r="BG376" s="223">
        <f>IF(N376="zákl. přenesená",J376,0)</f>
        <v>0</v>
      </c>
      <c r="BH376" s="223">
        <f>IF(N376="sníž. přenesená",J376,0)</f>
        <v>0</v>
      </c>
      <c r="BI376" s="223">
        <f>IF(N376="nulová",J376,0)</f>
        <v>0</v>
      </c>
      <c r="BJ376" s="23" t="s">
        <v>77</v>
      </c>
      <c r="BK376" s="223">
        <f>ROUND(I376*H376,2)</f>
        <v>0</v>
      </c>
      <c r="BL376" s="23" t="s">
        <v>129</v>
      </c>
      <c r="BM376" s="23" t="s">
        <v>435</v>
      </c>
    </row>
    <row r="377" s="11" customFormat="1">
      <c r="B377" s="236"/>
      <c r="C377" s="237"/>
      <c r="D377" s="226" t="s">
        <v>131</v>
      </c>
      <c r="E377" s="238" t="s">
        <v>21</v>
      </c>
      <c r="F377" s="239" t="s">
        <v>210</v>
      </c>
      <c r="G377" s="237"/>
      <c r="H377" s="238" t="s">
        <v>21</v>
      </c>
      <c r="I377" s="240"/>
      <c r="J377" s="237"/>
      <c r="K377" s="237"/>
      <c r="L377" s="241"/>
      <c r="M377" s="242"/>
      <c r="N377" s="243"/>
      <c r="O377" s="243"/>
      <c r="P377" s="243"/>
      <c r="Q377" s="243"/>
      <c r="R377" s="243"/>
      <c r="S377" s="243"/>
      <c r="T377" s="244"/>
      <c r="AT377" s="245" t="s">
        <v>131</v>
      </c>
      <c r="AU377" s="245" t="s">
        <v>77</v>
      </c>
      <c r="AV377" s="11" t="s">
        <v>77</v>
      </c>
      <c r="AW377" s="11" t="s">
        <v>33</v>
      </c>
      <c r="AX377" s="11" t="s">
        <v>69</v>
      </c>
      <c r="AY377" s="245" t="s">
        <v>122</v>
      </c>
    </row>
    <row r="378" s="10" customFormat="1">
      <c r="B378" s="224"/>
      <c r="C378" s="225"/>
      <c r="D378" s="226" t="s">
        <v>131</v>
      </c>
      <c r="E378" s="227" t="s">
        <v>21</v>
      </c>
      <c r="F378" s="228" t="s">
        <v>153</v>
      </c>
      <c r="G378" s="225"/>
      <c r="H378" s="229">
        <v>6</v>
      </c>
      <c r="I378" s="230"/>
      <c r="J378" s="225"/>
      <c r="K378" s="225"/>
      <c r="L378" s="231"/>
      <c r="M378" s="232"/>
      <c r="N378" s="233"/>
      <c r="O378" s="233"/>
      <c r="P378" s="233"/>
      <c r="Q378" s="233"/>
      <c r="R378" s="233"/>
      <c r="S378" s="233"/>
      <c r="T378" s="234"/>
      <c r="AT378" s="235" t="s">
        <v>131</v>
      </c>
      <c r="AU378" s="235" t="s">
        <v>77</v>
      </c>
      <c r="AV378" s="10" t="s">
        <v>79</v>
      </c>
      <c r="AW378" s="10" t="s">
        <v>33</v>
      </c>
      <c r="AX378" s="10" t="s">
        <v>69</v>
      </c>
      <c r="AY378" s="235" t="s">
        <v>122</v>
      </c>
    </row>
    <row r="379" s="11" customFormat="1">
      <c r="B379" s="236"/>
      <c r="C379" s="237"/>
      <c r="D379" s="226" t="s">
        <v>131</v>
      </c>
      <c r="E379" s="238" t="s">
        <v>21</v>
      </c>
      <c r="F379" s="239" t="s">
        <v>212</v>
      </c>
      <c r="G379" s="237"/>
      <c r="H379" s="238" t="s">
        <v>21</v>
      </c>
      <c r="I379" s="240"/>
      <c r="J379" s="237"/>
      <c r="K379" s="237"/>
      <c r="L379" s="241"/>
      <c r="M379" s="242"/>
      <c r="N379" s="243"/>
      <c r="O379" s="243"/>
      <c r="P379" s="243"/>
      <c r="Q379" s="243"/>
      <c r="R379" s="243"/>
      <c r="S379" s="243"/>
      <c r="T379" s="244"/>
      <c r="AT379" s="245" t="s">
        <v>131</v>
      </c>
      <c r="AU379" s="245" t="s">
        <v>77</v>
      </c>
      <c r="AV379" s="11" t="s">
        <v>77</v>
      </c>
      <c r="AW379" s="11" t="s">
        <v>33</v>
      </c>
      <c r="AX379" s="11" t="s">
        <v>69</v>
      </c>
      <c r="AY379" s="245" t="s">
        <v>122</v>
      </c>
    </row>
    <row r="380" s="10" customFormat="1">
      <c r="B380" s="224"/>
      <c r="C380" s="225"/>
      <c r="D380" s="226" t="s">
        <v>131</v>
      </c>
      <c r="E380" s="227" t="s">
        <v>21</v>
      </c>
      <c r="F380" s="228" t="s">
        <v>153</v>
      </c>
      <c r="G380" s="225"/>
      <c r="H380" s="229">
        <v>6</v>
      </c>
      <c r="I380" s="230"/>
      <c r="J380" s="225"/>
      <c r="K380" s="225"/>
      <c r="L380" s="231"/>
      <c r="M380" s="232"/>
      <c r="N380" s="233"/>
      <c r="O380" s="233"/>
      <c r="P380" s="233"/>
      <c r="Q380" s="233"/>
      <c r="R380" s="233"/>
      <c r="S380" s="233"/>
      <c r="T380" s="234"/>
      <c r="AT380" s="235" t="s">
        <v>131</v>
      </c>
      <c r="AU380" s="235" t="s">
        <v>77</v>
      </c>
      <c r="AV380" s="10" t="s">
        <v>79</v>
      </c>
      <c r="AW380" s="10" t="s">
        <v>33</v>
      </c>
      <c r="AX380" s="10" t="s">
        <v>69</v>
      </c>
      <c r="AY380" s="235" t="s">
        <v>122</v>
      </c>
    </row>
    <row r="381" s="12" customFormat="1">
      <c r="B381" s="246"/>
      <c r="C381" s="247"/>
      <c r="D381" s="226" t="s">
        <v>131</v>
      </c>
      <c r="E381" s="248" t="s">
        <v>21</v>
      </c>
      <c r="F381" s="249" t="s">
        <v>137</v>
      </c>
      <c r="G381" s="247"/>
      <c r="H381" s="250">
        <v>12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AT381" s="256" t="s">
        <v>131</v>
      </c>
      <c r="AU381" s="256" t="s">
        <v>77</v>
      </c>
      <c r="AV381" s="12" t="s">
        <v>129</v>
      </c>
      <c r="AW381" s="12" t="s">
        <v>33</v>
      </c>
      <c r="AX381" s="12" t="s">
        <v>77</v>
      </c>
      <c r="AY381" s="256" t="s">
        <v>122</v>
      </c>
    </row>
    <row r="382" s="1" customFormat="1" ht="63.75" customHeight="1">
      <c r="B382" s="45"/>
      <c r="C382" s="257" t="s">
        <v>436</v>
      </c>
      <c r="D382" s="257" t="s">
        <v>268</v>
      </c>
      <c r="E382" s="258" t="s">
        <v>437</v>
      </c>
      <c r="F382" s="259" t="s">
        <v>438</v>
      </c>
      <c r="G382" s="260" t="s">
        <v>149</v>
      </c>
      <c r="H382" s="261">
        <v>6</v>
      </c>
      <c r="I382" s="262"/>
      <c r="J382" s="263">
        <f>ROUND(I382*H382,2)</f>
        <v>0</v>
      </c>
      <c r="K382" s="259" t="s">
        <v>127</v>
      </c>
      <c r="L382" s="71"/>
      <c r="M382" s="264" t="s">
        <v>21</v>
      </c>
      <c r="N382" s="265" t="s">
        <v>40</v>
      </c>
      <c r="O382" s="46"/>
      <c r="P382" s="221">
        <f>O382*H382</f>
        <v>0</v>
      </c>
      <c r="Q382" s="221">
        <v>0</v>
      </c>
      <c r="R382" s="221">
        <f>Q382*H382</f>
        <v>0</v>
      </c>
      <c r="S382" s="221">
        <v>0</v>
      </c>
      <c r="T382" s="222">
        <f>S382*H382</f>
        <v>0</v>
      </c>
      <c r="AR382" s="23" t="s">
        <v>129</v>
      </c>
      <c r="AT382" s="23" t="s">
        <v>268</v>
      </c>
      <c r="AU382" s="23" t="s">
        <v>77</v>
      </c>
      <c r="AY382" s="23" t="s">
        <v>122</v>
      </c>
      <c r="BE382" s="223">
        <f>IF(N382="základní",J382,0)</f>
        <v>0</v>
      </c>
      <c r="BF382" s="223">
        <f>IF(N382="snížená",J382,0)</f>
        <v>0</v>
      </c>
      <c r="BG382" s="223">
        <f>IF(N382="zákl. přenesená",J382,0)</f>
        <v>0</v>
      </c>
      <c r="BH382" s="223">
        <f>IF(N382="sníž. přenesená",J382,0)</f>
        <v>0</v>
      </c>
      <c r="BI382" s="223">
        <f>IF(N382="nulová",J382,0)</f>
        <v>0</v>
      </c>
      <c r="BJ382" s="23" t="s">
        <v>77</v>
      </c>
      <c r="BK382" s="223">
        <f>ROUND(I382*H382,2)</f>
        <v>0</v>
      </c>
      <c r="BL382" s="23" t="s">
        <v>129</v>
      </c>
      <c r="BM382" s="23" t="s">
        <v>439</v>
      </c>
    </row>
    <row r="383" s="11" customFormat="1">
      <c r="B383" s="236"/>
      <c r="C383" s="237"/>
      <c r="D383" s="226" t="s">
        <v>131</v>
      </c>
      <c r="E383" s="238" t="s">
        <v>21</v>
      </c>
      <c r="F383" s="239" t="s">
        <v>258</v>
      </c>
      <c r="G383" s="237"/>
      <c r="H383" s="238" t="s">
        <v>21</v>
      </c>
      <c r="I383" s="240"/>
      <c r="J383" s="237"/>
      <c r="K383" s="237"/>
      <c r="L383" s="241"/>
      <c r="M383" s="242"/>
      <c r="N383" s="243"/>
      <c r="O383" s="243"/>
      <c r="P383" s="243"/>
      <c r="Q383" s="243"/>
      <c r="R383" s="243"/>
      <c r="S383" s="243"/>
      <c r="T383" s="244"/>
      <c r="AT383" s="245" t="s">
        <v>131</v>
      </c>
      <c r="AU383" s="245" t="s">
        <v>77</v>
      </c>
      <c r="AV383" s="11" t="s">
        <v>77</v>
      </c>
      <c r="AW383" s="11" t="s">
        <v>33</v>
      </c>
      <c r="AX383" s="11" t="s">
        <v>69</v>
      </c>
      <c r="AY383" s="245" t="s">
        <v>122</v>
      </c>
    </row>
    <row r="384" s="10" customFormat="1">
      <c r="B384" s="224"/>
      <c r="C384" s="225"/>
      <c r="D384" s="226" t="s">
        <v>131</v>
      </c>
      <c r="E384" s="227" t="s">
        <v>21</v>
      </c>
      <c r="F384" s="228" t="s">
        <v>153</v>
      </c>
      <c r="G384" s="225"/>
      <c r="H384" s="229">
        <v>6</v>
      </c>
      <c r="I384" s="230"/>
      <c r="J384" s="225"/>
      <c r="K384" s="225"/>
      <c r="L384" s="231"/>
      <c r="M384" s="232"/>
      <c r="N384" s="233"/>
      <c r="O384" s="233"/>
      <c r="P384" s="233"/>
      <c r="Q384" s="233"/>
      <c r="R384" s="233"/>
      <c r="S384" s="233"/>
      <c r="T384" s="234"/>
      <c r="AT384" s="235" t="s">
        <v>131</v>
      </c>
      <c r="AU384" s="235" t="s">
        <v>77</v>
      </c>
      <c r="AV384" s="10" t="s">
        <v>79</v>
      </c>
      <c r="AW384" s="10" t="s">
        <v>33</v>
      </c>
      <c r="AX384" s="10" t="s">
        <v>69</v>
      </c>
      <c r="AY384" s="235" t="s">
        <v>122</v>
      </c>
    </row>
    <row r="385" s="12" customFormat="1">
      <c r="B385" s="246"/>
      <c r="C385" s="247"/>
      <c r="D385" s="226" t="s">
        <v>131</v>
      </c>
      <c r="E385" s="248" t="s">
        <v>21</v>
      </c>
      <c r="F385" s="249" t="s">
        <v>137</v>
      </c>
      <c r="G385" s="247"/>
      <c r="H385" s="250">
        <v>6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AT385" s="256" t="s">
        <v>131</v>
      </c>
      <c r="AU385" s="256" t="s">
        <v>77</v>
      </c>
      <c r="AV385" s="12" t="s">
        <v>129</v>
      </c>
      <c r="AW385" s="12" t="s">
        <v>33</v>
      </c>
      <c r="AX385" s="12" t="s">
        <v>77</v>
      </c>
      <c r="AY385" s="256" t="s">
        <v>122</v>
      </c>
    </row>
    <row r="386" s="1" customFormat="1" ht="38.25" customHeight="1">
      <c r="B386" s="45"/>
      <c r="C386" s="257" t="s">
        <v>440</v>
      </c>
      <c r="D386" s="257" t="s">
        <v>268</v>
      </c>
      <c r="E386" s="258" t="s">
        <v>441</v>
      </c>
      <c r="F386" s="259" t="s">
        <v>442</v>
      </c>
      <c r="G386" s="260" t="s">
        <v>261</v>
      </c>
      <c r="H386" s="261">
        <v>45.840000000000003</v>
      </c>
      <c r="I386" s="262"/>
      <c r="J386" s="263">
        <f>ROUND(I386*H386,2)</f>
        <v>0</v>
      </c>
      <c r="K386" s="259" t="s">
        <v>127</v>
      </c>
      <c r="L386" s="71"/>
      <c r="M386" s="264" t="s">
        <v>21</v>
      </c>
      <c r="N386" s="265" t="s">
        <v>40</v>
      </c>
      <c r="O386" s="46"/>
      <c r="P386" s="221">
        <f>O386*H386</f>
        <v>0</v>
      </c>
      <c r="Q386" s="221">
        <v>0</v>
      </c>
      <c r="R386" s="221">
        <f>Q386*H386</f>
        <v>0</v>
      </c>
      <c r="S386" s="221">
        <v>0</v>
      </c>
      <c r="T386" s="222">
        <f>S386*H386</f>
        <v>0</v>
      </c>
      <c r="AR386" s="23" t="s">
        <v>129</v>
      </c>
      <c r="AT386" s="23" t="s">
        <v>268</v>
      </c>
      <c r="AU386" s="23" t="s">
        <v>77</v>
      </c>
      <c r="AY386" s="23" t="s">
        <v>122</v>
      </c>
      <c r="BE386" s="223">
        <f>IF(N386="základní",J386,0)</f>
        <v>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23" t="s">
        <v>77</v>
      </c>
      <c r="BK386" s="223">
        <f>ROUND(I386*H386,2)</f>
        <v>0</v>
      </c>
      <c r="BL386" s="23" t="s">
        <v>129</v>
      </c>
      <c r="BM386" s="23" t="s">
        <v>443</v>
      </c>
    </row>
    <row r="387" s="11" customFormat="1">
      <c r="B387" s="236"/>
      <c r="C387" s="237"/>
      <c r="D387" s="226" t="s">
        <v>131</v>
      </c>
      <c r="E387" s="238" t="s">
        <v>21</v>
      </c>
      <c r="F387" s="239" t="s">
        <v>444</v>
      </c>
      <c r="G387" s="237"/>
      <c r="H387" s="238" t="s">
        <v>21</v>
      </c>
      <c r="I387" s="240"/>
      <c r="J387" s="237"/>
      <c r="K387" s="237"/>
      <c r="L387" s="241"/>
      <c r="M387" s="242"/>
      <c r="N387" s="243"/>
      <c r="O387" s="243"/>
      <c r="P387" s="243"/>
      <c r="Q387" s="243"/>
      <c r="R387" s="243"/>
      <c r="S387" s="243"/>
      <c r="T387" s="244"/>
      <c r="AT387" s="245" t="s">
        <v>131</v>
      </c>
      <c r="AU387" s="245" t="s">
        <v>77</v>
      </c>
      <c r="AV387" s="11" t="s">
        <v>77</v>
      </c>
      <c r="AW387" s="11" t="s">
        <v>33</v>
      </c>
      <c r="AX387" s="11" t="s">
        <v>69</v>
      </c>
      <c r="AY387" s="245" t="s">
        <v>122</v>
      </c>
    </row>
    <row r="388" s="10" customFormat="1">
      <c r="B388" s="224"/>
      <c r="C388" s="225"/>
      <c r="D388" s="226" t="s">
        <v>131</v>
      </c>
      <c r="E388" s="227" t="s">
        <v>21</v>
      </c>
      <c r="F388" s="228" t="s">
        <v>445</v>
      </c>
      <c r="G388" s="225"/>
      <c r="H388" s="229">
        <v>30</v>
      </c>
      <c r="I388" s="230"/>
      <c r="J388" s="225"/>
      <c r="K388" s="225"/>
      <c r="L388" s="231"/>
      <c r="M388" s="232"/>
      <c r="N388" s="233"/>
      <c r="O388" s="233"/>
      <c r="P388" s="233"/>
      <c r="Q388" s="233"/>
      <c r="R388" s="233"/>
      <c r="S388" s="233"/>
      <c r="T388" s="234"/>
      <c r="AT388" s="235" t="s">
        <v>131</v>
      </c>
      <c r="AU388" s="235" t="s">
        <v>77</v>
      </c>
      <c r="AV388" s="10" t="s">
        <v>79</v>
      </c>
      <c r="AW388" s="10" t="s">
        <v>33</v>
      </c>
      <c r="AX388" s="10" t="s">
        <v>69</v>
      </c>
      <c r="AY388" s="235" t="s">
        <v>122</v>
      </c>
    </row>
    <row r="389" s="11" customFormat="1">
      <c r="B389" s="236"/>
      <c r="C389" s="237"/>
      <c r="D389" s="226" t="s">
        <v>131</v>
      </c>
      <c r="E389" s="238" t="s">
        <v>21</v>
      </c>
      <c r="F389" s="239" t="s">
        <v>446</v>
      </c>
      <c r="G389" s="237"/>
      <c r="H389" s="238" t="s">
        <v>21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AT389" s="245" t="s">
        <v>131</v>
      </c>
      <c r="AU389" s="245" t="s">
        <v>77</v>
      </c>
      <c r="AV389" s="11" t="s">
        <v>77</v>
      </c>
      <c r="AW389" s="11" t="s">
        <v>33</v>
      </c>
      <c r="AX389" s="11" t="s">
        <v>69</v>
      </c>
      <c r="AY389" s="245" t="s">
        <v>122</v>
      </c>
    </row>
    <row r="390" s="11" customFormat="1">
      <c r="B390" s="236"/>
      <c r="C390" s="237"/>
      <c r="D390" s="226" t="s">
        <v>131</v>
      </c>
      <c r="E390" s="238" t="s">
        <v>21</v>
      </c>
      <c r="F390" s="239" t="s">
        <v>447</v>
      </c>
      <c r="G390" s="237"/>
      <c r="H390" s="238" t="s">
        <v>21</v>
      </c>
      <c r="I390" s="240"/>
      <c r="J390" s="237"/>
      <c r="K390" s="237"/>
      <c r="L390" s="241"/>
      <c r="M390" s="242"/>
      <c r="N390" s="243"/>
      <c r="O390" s="243"/>
      <c r="P390" s="243"/>
      <c r="Q390" s="243"/>
      <c r="R390" s="243"/>
      <c r="S390" s="243"/>
      <c r="T390" s="244"/>
      <c r="AT390" s="245" t="s">
        <v>131</v>
      </c>
      <c r="AU390" s="245" t="s">
        <v>77</v>
      </c>
      <c r="AV390" s="11" t="s">
        <v>77</v>
      </c>
      <c r="AW390" s="11" t="s">
        <v>33</v>
      </c>
      <c r="AX390" s="11" t="s">
        <v>69</v>
      </c>
      <c r="AY390" s="245" t="s">
        <v>122</v>
      </c>
    </row>
    <row r="391" s="10" customFormat="1">
      <c r="B391" s="224"/>
      <c r="C391" s="225"/>
      <c r="D391" s="226" t="s">
        <v>131</v>
      </c>
      <c r="E391" s="227" t="s">
        <v>21</v>
      </c>
      <c r="F391" s="228" t="s">
        <v>264</v>
      </c>
      <c r="G391" s="225"/>
      <c r="H391" s="229">
        <v>0.54000000000000004</v>
      </c>
      <c r="I391" s="230"/>
      <c r="J391" s="225"/>
      <c r="K391" s="225"/>
      <c r="L391" s="231"/>
      <c r="M391" s="232"/>
      <c r="N391" s="233"/>
      <c r="O391" s="233"/>
      <c r="P391" s="233"/>
      <c r="Q391" s="233"/>
      <c r="R391" s="233"/>
      <c r="S391" s="233"/>
      <c r="T391" s="234"/>
      <c r="AT391" s="235" t="s">
        <v>131</v>
      </c>
      <c r="AU391" s="235" t="s">
        <v>77</v>
      </c>
      <c r="AV391" s="10" t="s">
        <v>79</v>
      </c>
      <c r="AW391" s="10" t="s">
        <v>33</v>
      </c>
      <c r="AX391" s="10" t="s">
        <v>69</v>
      </c>
      <c r="AY391" s="235" t="s">
        <v>122</v>
      </c>
    </row>
    <row r="392" s="11" customFormat="1">
      <c r="B392" s="236"/>
      <c r="C392" s="237"/>
      <c r="D392" s="226" t="s">
        <v>131</v>
      </c>
      <c r="E392" s="238" t="s">
        <v>21</v>
      </c>
      <c r="F392" s="239" t="s">
        <v>237</v>
      </c>
      <c r="G392" s="237"/>
      <c r="H392" s="238" t="s">
        <v>21</v>
      </c>
      <c r="I392" s="240"/>
      <c r="J392" s="237"/>
      <c r="K392" s="237"/>
      <c r="L392" s="241"/>
      <c r="M392" s="242"/>
      <c r="N392" s="243"/>
      <c r="O392" s="243"/>
      <c r="P392" s="243"/>
      <c r="Q392" s="243"/>
      <c r="R392" s="243"/>
      <c r="S392" s="243"/>
      <c r="T392" s="244"/>
      <c r="AT392" s="245" t="s">
        <v>131</v>
      </c>
      <c r="AU392" s="245" t="s">
        <v>77</v>
      </c>
      <c r="AV392" s="11" t="s">
        <v>77</v>
      </c>
      <c r="AW392" s="11" t="s">
        <v>33</v>
      </c>
      <c r="AX392" s="11" t="s">
        <v>69</v>
      </c>
      <c r="AY392" s="245" t="s">
        <v>122</v>
      </c>
    </row>
    <row r="393" s="11" customFormat="1">
      <c r="B393" s="236"/>
      <c r="C393" s="237"/>
      <c r="D393" s="226" t="s">
        <v>131</v>
      </c>
      <c r="E393" s="238" t="s">
        <v>21</v>
      </c>
      <c r="F393" s="239" t="s">
        <v>448</v>
      </c>
      <c r="G393" s="237"/>
      <c r="H393" s="238" t="s">
        <v>21</v>
      </c>
      <c r="I393" s="240"/>
      <c r="J393" s="237"/>
      <c r="K393" s="237"/>
      <c r="L393" s="241"/>
      <c r="M393" s="242"/>
      <c r="N393" s="243"/>
      <c r="O393" s="243"/>
      <c r="P393" s="243"/>
      <c r="Q393" s="243"/>
      <c r="R393" s="243"/>
      <c r="S393" s="243"/>
      <c r="T393" s="244"/>
      <c r="AT393" s="245" t="s">
        <v>131</v>
      </c>
      <c r="AU393" s="245" t="s">
        <v>77</v>
      </c>
      <c r="AV393" s="11" t="s">
        <v>77</v>
      </c>
      <c r="AW393" s="11" t="s">
        <v>33</v>
      </c>
      <c r="AX393" s="11" t="s">
        <v>69</v>
      </c>
      <c r="AY393" s="245" t="s">
        <v>122</v>
      </c>
    </row>
    <row r="394" s="10" customFormat="1">
      <c r="B394" s="224"/>
      <c r="C394" s="225"/>
      <c r="D394" s="226" t="s">
        <v>131</v>
      </c>
      <c r="E394" s="227" t="s">
        <v>21</v>
      </c>
      <c r="F394" s="228" t="s">
        <v>449</v>
      </c>
      <c r="G394" s="225"/>
      <c r="H394" s="229">
        <v>8.0999999999999996</v>
      </c>
      <c r="I394" s="230"/>
      <c r="J394" s="225"/>
      <c r="K394" s="225"/>
      <c r="L394" s="231"/>
      <c r="M394" s="232"/>
      <c r="N394" s="233"/>
      <c r="O394" s="233"/>
      <c r="P394" s="233"/>
      <c r="Q394" s="233"/>
      <c r="R394" s="233"/>
      <c r="S394" s="233"/>
      <c r="T394" s="234"/>
      <c r="AT394" s="235" t="s">
        <v>131</v>
      </c>
      <c r="AU394" s="235" t="s">
        <v>77</v>
      </c>
      <c r="AV394" s="10" t="s">
        <v>79</v>
      </c>
      <c r="AW394" s="10" t="s">
        <v>33</v>
      </c>
      <c r="AX394" s="10" t="s">
        <v>69</v>
      </c>
      <c r="AY394" s="235" t="s">
        <v>122</v>
      </c>
    </row>
    <row r="395" s="11" customFormat="1">
      <c r="B395" s="236"/>
      <c r="C395" s="237"/>
      <c r="D395" s="226" t="s">
        <v>131</v>
      </c>
      <c r="E395" s="238" t="s">
        <v>21</v>
      </c>
      <c r="F395" s="239" t="s">
        <v>240</v>
      </c>
      <c r="G395" s="237"/>
      <c r="H395" s="238" t="s">
        <v>21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AT395" s="245" t="s">
        <v>131</v>
      </c>
      <c r="AU395" s="245" t="s">
        <v>77</v>
      </c>
      <c r="AV395" s="11" t="s">
        <v>77</v>
      </c>
      <c r="AW395" s="11" t="s">
        <v>33</v>
      </c>
      <c r="AX395" s="11" t="s">
        <v>69</v>
      </c>
      <c r="AY395" s="245" t="s">
        <v>122</v>
      </c>
    </row>
    <row r="396" s="10" customFormat="1">
      <c r="B396" s="224"/>
      <c r="C396" s="225"/>
      <c r="D396" s="226" t="s">
        <v>131</v>
      </c>
      <c r="E396" s="227" t="s">
        <v>21</v>
      </c>
      <c r="F396" s="228" t="s">
        <v>450</v>
      </c>
      <c r="G396" s="225"/>
      <c r="H396" s="229">
        <v>7.2000000000000002</v>
      </c>
      <c r="I396" s="230"/>
      <c r="J396" s="225"/>
      <c r="K396" s="225"/>
      <c r="L396" s="231"/>
      <c r="M396" s="232"/>
      <c r="N396" s="233"/>
      <c r="O396" s="233"/>
      <c r="P396" s="233"/>
      <c r="Q396" s="233"/>
      <c r="R396" s="233"/>
      <c r="S396" s="233"/>
      <c r="T396" s="234"/>
      <c r="AT396" s="235" t="s">
        <v>131</v>
      </c>
      <c r="AU396" s="235" t="s">
        <v>77</v>
      </c>
      <c r="AV396" s="10" t="s">
        <v>79</v>
      </c>
      <c r="AW396" s="10" t="s">
        <v>33</v>
      </c>
      <c r="AX396" s="10" t="s">
        <v>69</v>
      </c>
      <c r="AY396" s="235" t="s">
        <v>122</v>
      </c>
    </row>
    <row r="397" s="12" customFormat="1">
      <c r="B397" s="246"/>
      <c r="C397" s="247"/>
      <c r="D397" s="226" t="s">
        <v>131</v>
      </c>
      <c r="E397" s="248" t="s">
        <v>21</v>
      </c>
      <c r="F397" s="249" t="s">
        <v>137</v>
      </c>
      <c r="G397" s="247"/>
      <c r="H397" s="250">
        <v>45.840000000000003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AT397" s="256" t="s">
        <v>131</v>
      </c>
      <c r="AU397" s="256" t="s">
        <v>77</v>
      </c>
      <c r="AV397" s="12" t="s">
        <v>129</v>
      </c>
      <c r="AW397" s="12" t="s">
        <v>33</v>
      </c>
      <c r="AX397" s="12" t="s">
        <v>77</v>
      </c>
      <c r="AY397" s="256" t="s">
        <v>122</v>
      </c>
    </row>
    <row r="398" s="1" customFormat="1" ht="38.25" customHeight="1">
      <c r="B398" s="45"/>
      <c r="C398" s="257" t="s">
        <v>451</v>
      </c>
      <c r="D398" s="257" t="s">
        <v>268</v>
      </c>
      <c r="E398" s="258" t="s">
        <v>452</v>
      </c>
      <c r="F398" s="259" t="s">
        <v>453</v>
      </c>
      <c r="G398" s="260" t="s">
        <v>250</v>
      </c>
      <c r="H398" s="261">
        <v>96</v>
      </c>
      <c r="I398" s="262"/>
      <c r="J398" s="263">
        <f>ROUND(I398*H398,2)</f>
        <v>0</v>
      </c>
      <c r="K398" s="259" t="s">
        <v>127</v>
      </c>
      <c r="L398" s="71"/>
      <c r="M398" s="264" t="s">
        <v>21</v>
      </c>
      <c r="N398" s="265" t="s">
        <v>40</v>
      </c>
      <c r="O398" s="46"/>
      <c r="P398" s="221">
        <f>O398*H398</f>
        <v>0</v>
      </c>
      <c r="Q398" s="221">
        <v>0</v>
      </c>
      <c r="R398" s="221">
        <f>Q398*H398</f>
        <v>0</v>
      </c>
      <c r="S398" s="221">
        <v>0</v>
      </c>
      <c r="T398" s="222">
        <f>S398*H398</f>
        <v>0</v>
      </c>
      <c r="AR398" s="23" t="s">
        <v>129</v>
      </c>
      <c r="AT398" s="23" t="s">
        <v>268</v>
      </c>
      <c r="AU398" s="23" t="s">
        <v>77</v>
      </c>
      <c r="AY398" s="23" t="s">
        <v>122</v>
      </c>
      <c r="BE398" s="223">
        <f>IF(N398="základní",J398,0)</f>
        <v>0</v>
      </c>
      <c r="BF398" s="223">
        <f>IF(N398="snížená",J398,0)</f>
        <v>0</v>
      </c>
      <c r="BG398" s="223">
        <f>IF(N398="zákl. přenesená",J398,0)</f>
        <v>0</v>
      </c>
      <c r="BH398" s="223">
        <f>IF(N398="sníž. přenesená",J398,0)</f>
        <v>0</v>
      </c>
      <c r="BI398" s="223">
        <f>IF(N398="nulová",J398,0)</f>
        <v>0</v>
      </c>
      <c r="BJ398" s="23" t="s">
        <v>77</v>
      </c>
      <c r="BK398" s="223">
        <f>ROUND(I398*H398,2)</f>
        <v>0</v>
      </c>
      <c r="BL398" s="23" t="s">
        <v>129</v>
      </c>
      <c r="BM398" s="23" t="s">
        <v>454</v>
      </c>
    </row>
    <row r="399" s="11" customFormat="1">
      <c r="B399" s="236"/>
      <c r="C399" s="237"/>
      <c r="D399" s="226" t="s">
        <v>131</v>
      </c>
      <c r="E399" s="238" t="s">
        <v>21</v>
      </c>
      <c r="F399" s="239" t="s">
        <v>237</v>
      </c>
      <c r="G399" s="237"/>
      <c r="H399" s="238" t="s">
        <v>21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AT399" s="245" t="s">
        <v>131</v>
      </c>
      <c r="AU399" s="245" t="s">
        <v>77</v>
      </c>
      <c r="AV399" s="11" t="s">
        <v>77</v>
      </c>
      <c r="AW399" s="11" t="s">
        <v>33</v>
      </c>
      <c r="AX399" s="11" t="s">
        <v>69</v>
      </c>
      <c r="AY399" s="245" t="s">
        <v>122</v>
      </c>
    </row>
    <row r="400" s="11" customFormat="1">
      <c r="B400" s="236"/>
      <c r="C400" s="237"/>
      <c r="D400" s="226" t="s">
        <v>131</v>
      </c>
      <c r="E400" s="238" t="s">
        <v>21</v>
      </c>
      <c r="F400" s="239" t="s">
        <v>238</v>
      </c>
      <c r="G400" s="237"/>
      <c r="H400" s="238" t="s">
        <v>21</v>
      </c>
      <c r="I400" s="240"/>
      <c r="J400" s="237"/>
      <c r="K400" s="237"/>
      <c r="L400" s="241"/>
      <c r="M400" s="242"/>
      <c r="N400" s="243"/>
      <c r="O400" s="243"/>
      <c r="P400" s="243"/>
      <c r="Q400" s="243"/>
      <c r="R400" s="243"/>
      <c r="S400" s="243"/>
      <c r="T400" s="244"/>
      <c r="AT400" s="245" t="s">
        <v>131</v>
      </c>
      <c r="AU400" s="245" t="s">
        <v>77</v>
      </c>
      <c r="AV400" s="11" t="s">
        <v>77</v>
      </c>
      <c r="AW400" s="11" t="s">
        <v>33</v>
      </c>
      <c r="AX400" s="11" t="s">
        <v>69</v>
      </c>
      <c r="AY400" s="245" t="s">
        <v>122</v>
      </c>
    </row>
    <row r="401" s="10" customFormat="1">
      <c r="B401" s="224"/>
      <c r="C401" s="225"/>
      <c r="D401" s="226" t="s">
        <v>131</v>
      </c>
      <c r="E401" s="227" t="s">
        <v>21</v>
      </c>
      <c r="F401" s="228" t="s">
        <v>455</v>
      </c>
      <c r="G401" s="225"/>
      <c r="H401" s="229">
        <v>48</v>
      </c>
      <c r="I401" s="230"/>
      <c r="J401" s="225"/>
      <c r="K401" s="225"/>
      <c r="L401" s="231"/>
      <c r="M401" s="232"/>
      <c r="N401" s="233"/>
      <c r="O401" s="233"/>
      <c r="P401" s="233"/>
      <c r="Q401" s="233"/>
      <c r="R401" s="233"/>
      <c r="S401" s="233"/>
      <c r="T401" s="234"/>
      <c r="AT401" s="235" t="s">
        <v>131</v>
      </c>
      <c r="AU401" s="235" t="s">
        <v>77</v>
      </c>
      <c r="AV401" s="10" t="s">
        <v>79</v>
      </c>
      <c r="AW401" s="10" t="s">
        <v>33</v>
      </c>
      <c r="AX401" s="10" t="s">
        <v>69</v>
      </c>
      <c r="AY401" s="235" t="s">
        <v>122</v>
      </c>
    </row>
    <row r="402" s="11" customFormat="1">
      <c r="B402" s="236"/>
      <c r="C402" s="237"/>
      <c r="D402" s="226" t="s">
        <v>131</v>
      </c>
      <c r="E402" s="238" t="s">
        <v>21</v>
      </c>
      <c r="F402" s="239" t="s">
        <v>240</v>
      </c>
      <c r="G402" s="237"/>
      <c r="H402" s="238" t="s">
        <v>21</v>
      </c>
      <c r="I402" s="240"/>
      <c r="J402" s="237"/>
      <c r="K402" s="237"/>
      <c r="L402" s="241"/>
      <c r="M402" s="242"/>
      <c r="N402" s="243"/>
      <c r="O402" s="243"/>
      <c r="P402" s="243"/>
      <c r="Q402" s="243"/>
      <c r="R402" s="243"/>
      <c r="S402" s="243"/>
      <c r="T402" s="244"/>
      <c r="AT402" s="245" t="s">
        <v>131</v>
      </c>
      <c r="AU402" s="245" t="s">
        <v>77</v>
      </c>
      <c r="AV402" s="11" t="s">
        <v>77</v>
      </c>
      <c r="AW402" s="11" t="s">
        <v>33</v>
      </c>
      <c r="AX402" s="11" t="s">
        <v>69</v>
      </c>
      <c r="AY402" s="245" t="s">
        <v>122</v>
      </c>
    </row>
    <row r="403" s="10" customFormat="1">
      <c r="B403" s="224"/>
      <c r="C403" s="225"/>
      <c r="D403" s="226" t="s">
        <v>131</v>
      </c>
      <c r="E403" s="227" t="s">
        <v>21</v>
      </c>
      <c r="F403" s="228" t="s">
        <v>455</v>
      </c>
      <c r="G403" s="225"/>
      <c r="H403" s="229">
        <v>48</v>
      </c>
      <c r="I403" s="230"/>
      <c r="J403" s="225"/>
      <c r="K403" s="225"/>
      <c r="L403" s="231"/>
      <c r="M403" s="232"/>
      <c r="N403" s="233"/>
      <c r="O403" s="233"/>
      <c r="P403" s="233"/>
      <c r="Q403" s="233"/>
      <c r="R403" s="233"/>
      <c r="S403" s="233"/>
      <c r="T403" s="234"/>
      <c r="AT403" s="235" t="s">
        <v>131</v>
      </c>
      <c r="AU403" s="235" t="s">
        <v>77</v>
      </c>
      <c r="AV403" s="10" t="s">
        <v>79</v>
      </c>
      <c r="AW403" s="10" t="s">
        <v>33</v>
      </c>
      <c r="AX403" s="10" t="s">
        <v>69</v>
      </c>
      <c r="AY403" s="235" t="s">
        <v>122</v>
      </c>
    </row>
    <row r="404" s="12" customFormat="1">
      <c r="B404" s="246"/>
      <c r="C404" s="247"/>
      <c r="D404" s="226" t="s">
        <v>131</v>
      </c>
      <c r="E404" s="248" t="s">
        <v>21</v>
      </c>
      <c r="F404" s="249" t="s">
        <v>137</v>
      </c>
      <c r="G404" s="247"/>
      <c r="H404" s="250">
        <v>96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AT404" s="256" t="s">
        <v>131</v>
      </c>
      <c r="AU404" s="256" t="s">
        <v>77</v>
      </c>
      <c r="AV404" s="12" t="s">
        <v>129</v>
      </c>
      <c r="AW404" s="12" t="s">
        <v>33</v>
      </c>
      <c r="AX404" s="12" t="s">
        <v>77</v>
      </c>
      <c r="AY404" s="256" t="s">
        <v>122</v>
      </c>
    </row>
    <row r="405" s="1" customFormat="1" ht="25.5" customHeight="1">
      <c r="B405" s="45"/>
      <c r="C405" s="257" t="s">
        <v>456</v>
      </c>
      <c r="D405" s="257" t="s">
        <v>268</v>
      </c>
      <c r="E405" s="258" t="s">
        <v>457</v>
      </c>
      <c r="F405" s="259" t="s">
        <v>458</v>
      </c>
      <c r="G405" s="260" t="s">
        <v>250</v>
      </c>
      <c r="H405" s="261">
        <v>84</v>
      </c>
      <c r="I405" s="262"/>
      <c r="J405" s="263">
        <f>ROUND(I405*H405,2)</f>
        <v>0</v>
      </c>
      <c r="K405" s="259" t="s">
        <v>21</v>
      </c>
      <c r="L405" s="71"/>
      <c r="M405" s="264" t="s">
        <v>21</v>
      </c>
      <c r="N405" s="265" t="s">
        <v>40</v>
      </c>
      <c r="O405" s="46"/>
      <c r="P405" s="221">
        <f>O405*H405</f>
        <v>0</v>
      </c>
      <c r="Q405" s="221">
        <v>0.00010000000000000001</v>
      </c>
      <c r="R405" s="221">
        <f>Q405*H405</f>
        <v>0.0084000000000000012</v>
      </c>
      <c r="S405" s="221">
        <v>0</v>
      </c>
      <c r="T405" s="222">
        <f>S405*H405</f>
        <v>0</v>
      </c>
      <c r="AR405" s="23" t="s">
        <v>129</v>
      </c>
      <c r="AT405" s="23" t="s">
        <v>268</v>
      </c>
      <c r="AU405" s="23" t="s">
        <v>77</v>
      </c>
      <c r="AY405" s="23" t="s">
        <v>122</v>
      </c>
      <c r="BE405" s="223">
        <f>IF(N405="základní",J405,0)</f>
        <v>0</v>
      </c>
      <c r="BF405" s="223">
        <f>IF(N405="snížená",J405,0)</f>
        <v>0</v>
      </c>
      <c r="BG405" s="223">
        <f>IF(N405="zákl. přenesená",J405,0)</f>
        <v>0</v>
      </c>
      <c r="BH405" s="223">
        <f>IF(N405="sníž. přenesená",J405,0)</f>
        <v>0</v>
      </c>
      <c r="BI405" s="223">
        <f>IF(N405="nulová",J405,0)</f>
        <v>0</v>
      </c>
      <c r="BJ405" s="23" t="s">
        <v>77</v>
      </c>
      <c r="BK405" s="223">
        <f>ROUND(I405*H405,2)</f>
        <v>0</v>
      </c>
      <c r="BL405" s="23" t="s">
        <v>129</v>
      </c>
      <c r="BM405" s="23" t="s">
        <v>459</v>
      </c>
    </row>
    <row r="406" s="11" customFormat="1">
      <c r="B406" s="236"/>
      <c r="C406" s="237"/>
      <c r="D406" s="226" t="s">
        <v>131</v>
      </c>
      <c r="E406" s="238" t="s">
        <v>21</v>
      </c>
      <c r="F406" s="239" t="s">
        <v>252</v>
      </c>
      <c r="G406" s="237"/>
      <c r="H406" s="238" t="s">
        <v>21</v>
      </c>
      <c r="I406" s="240"/>
      <c r="J406" s="237"/>
      <c r="K406" s="237"/>
      <c r="L406" s="241"/>
      <c r="M406" s="242"/>
      <c r="N406" s="243"/>
      <c r="O406" s="243"/>
      <c r="P406" s="243"/>
      <c r="Q406" s="243"/>
      <c r="R406" s="243"/>
      <c r="S406" s="243"/>
      <c r="T406" s="244"/>
      <c r="AT406" s="245" t="s">
        <v>131</v>
      </c>
      <c r="AU406" s="245" t="s">
        <v>77</v>
      </c>
      <c r="AV406" s="11" t="s">
        <v>77</v>
      </c>
      <c r="AW406" s="11" t="s">
        <v>33</v>
      </c>
      <c r="AX406" s="11" t="s">
        <v>69</v>
      </c>
      <c r="AY406" s="245" t="s">
        <v>122</v>
      </c>
    </row>
    <row r="407" s="10" customFormat="1">
      <c r="B407" s="224"/>
      <c r="C407" s="225"/>
      <c r="D407" s="226" t="s">
        <v>131</v>
      </c>
      <c r="E407" s="227" t="s">
        <v>21</v>
      </c>
      <c r="F407" s="228" t="s">
        <v>253</v>
      </c>
      <c r="G407" s="225"/>
      <c r="H407" s="229">
        <v>84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AT407" s="235" t="s">
        <v>131</v>
      </c>
      <c r="AU407" s="235" t="s">
        <v>77</v>
      </c>
      <c r="AV407" s="10" t="s">
        <v>79</v>
      </c>
      <c r="AW407" s="10" t="s">
        <v>33</v>
      </c>
      <c r="AX407" s="10" t="s">
        <v>69</v>
      </c>
      <c r="AY407" s="235" t="s">
        <v>122</v>
      </c>
    </row>
    <row r="408" s="12" customFormat="1">
      <c r="B408" s="246"/>
      <c r="C408" s="247"/>
      <c r="D408" s="226" t="s">
        <v>131</v>
      </c>
      <c r="E408" s="248" t="s">
        <v>21</v>
      </c>
      <c r="F408" s="249" t="s">
        <v>137</v>
      </c>
      <c r="G408" s="247"/>
      <c r="H408" s="250">
        <v>84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AT408" s="256" t="s">
        <v>131</v>
      </c>
      <c r="AU408" s="256" t="s">
        <v>77</v>
      </c>
      <c r="AV408" s="12" t="s">
        <v>129</v>
      </c>
      <c r="AW408" s="12" t="s">
        <v>33</v>
      </c>
      <c r="AX408" s="12" t="s">
        <v>77</v>
      </c>
      <c r="AY408" s="256" t="s">
        <v>122</v>
      </c>
    </row>
    <row r="409" s="1" customFormat="1" ht="38.25" customHeight="1">
      <c r="B409" s="45"/>
      <c r="C409" s="257" t="s">
        <v>460</v>
      </c>
      <c r="D409" s="257" t="s">
        <v>268</v>
      </c>
      <c r="E409" s="258" t="s">
        <v>461</v>
      </c>
      <c r="F409" s="259" t="s">
        <v>462</v>
      </c>
      <c r="G409" s="260" t="s">
        <v>149</v>
      </c>
      <c r="H409" s="261">
        <v>12</v>
      </c>
      <c r="I409" s="262"/>
      <c r="J409" s="263">
        <f>ROUND(I409*H409,2)</f>
        <v>0</v>
      </c>
      <c r="K409" s="259" t="s">
        <v>21</v>
      </c>
      <c r="L409" s="71"/>
      <c r="M409" s="264" t="s">
        <v>21</v>
      </c>
      <c r="N409" s="265" t="s">
        <v>40</v>
      </c>
      <c r="O409" s="46"/>
      <c r="P409" s="221">
        <f>O409*H409</f>
        <v>0</v>
      </c>
      <c r="Q409" s="221">
        <v>0</v>
      </c>
      <c r="R409" s="221">
        <f>Q409*H409</f>
        <v>0</v>
      </c>
      <c r="S409" s="221">
        <v>0</v>
      </c>
      <c r="T409" s="222">
        <f>S409*H409</f>
        <v>0</v>
      </c>
      <c r="AR409" s="23" t="s">
        <v>317</v>
      </c>
      <c r="AT409" s="23" t="s">
        <v>268</v>
      </c>
      <c r="AU409" s="23" t="s">
        <v>77</v>
      </c>
      <c r="AY409" s="23" t="s">
        <v>122</v>
      </c>
      <c r="BE409" s="223">
        <f>IF(N409="základní",J409,0)</f>
        <v>0</v>
      </c>
      <c r="BF409" s="223">
        <f>IF(N409="snížená",J409,0)</f>
        <v>0</v>
      </c>
      <c r="BG409" s="223">
        <f>IF(N409="zákl. přenesená",J409,0)</f>
        <v>0</v>
      </c>
      <c r="BH409" s="223">
        <f>IF(N409="sníž. přenesená",J409,0)</f>
        <v>0</v>
      </c>
      <c r="BI409" s="223">
        <f>IF(N409="nulová",J409,0)</f>
        <v>0</v>
      </c>
      <c r="BJ409" s="23" t="s">
        <v>77</v>
      </c>
      <c r="BK409" s="223">
        <f>ROUND(I409*H409,2)</f>
        <v>0</v>
      </c>
      <c r="BL409" s="23" t="s">
        <v>317</v>
      </c>
      <c r="BM409" s="23" t="s">
        <v>463</v>
      </c>
    </row>
    <row r="410" s="11" customFormat="1">
      <c r="B410" s="236"/>
      <c r="C410" s="237"/>
      <c r="D410" s="226" t="s">
        <v>131</v>
      </c>
      <c r="E410" s="238" t="s">
        <v>21</v>
      </c>
      <c r="F410" s="239" t="s">
        <v>245</v>
      </c>
      <c r="G410" s="237"/>
      <c r="H410" s="238" t="s">
        <v>21</v>
      </c>
      <c r="I410" s="240"/>
      <c r="J410" s="237"/>
      <c r="K410" s="237"/>
      <c r="L410" s="241"/>
      <c r="M410" s="242"/>
      <c r="N410" s="243"/>
      <c r="O410" s="243"/>
      <c r="P410" s="243"/>
      <c r="Q410" s="243"/>
      <c r="R410" s="243"/>
      <c r="S410" s="243"/>
      <c r="T410" s="244"/>
      <c r="AT410" s="245" t="s">
        <v>131</v>
      </c>
      <c r="AU410" s="245" t="s">
        <v>77</v>
      </c>
      <c r="AV410" s="11" t="s">
        <v>77</v>
      </c>
      <c r="AW410" s="11" t="s">
        <v>33</v>
      </c>
      <c r="AX410" s="11" t="s">
        <v>69</v>
      </c>
      <c r="AY410" s="245" t="s">
        <v>122</v>
      </c>
    </row>
    <row r="411" s="10" customFormat="1">
      <c r="B411" s="224"/>
      <c r="C411" s="225"/>
      <c r="D411" s="226" t="s">
        <v>131</v>
      </c>
      <c r="E411" s="227" t="s">
        <v>21</v>
      </c>
      <c r="F411" s="228" t="s">
        <v>464</v>
      </c>
      <c r="G411" s="225"/>
      <c r="H411" s="229">
        <v>12</v>
      </c>
      <c r="I411" s="230"/>
      <c r="J411" s="225"/>
      <c r="K411" s="225"/>
      <c r="L411" s="231"/>
      <c r="M411" s="232"/>
      <c r="N411" s="233"/>
      <c r="O411" s="233"/>
      <c r="P411" s="233"/>
      <c r="Q411" s="233"/>
      <c r="R411" s="233"/>
      <c r="S411" s="233"/>
      <c r="T411" s="234"/>
      <c r="AT411" s="235" t="s">
        <v>131</v>
      </c>
      <c r="AU411" s="235" t="s">
        <v>77</v>
      </c>
      <c r="AV411" s="10" t="s">
        <v>79</v>
      </c>
      <c r="AW411" s="10" t="s">
        <v>33</v>
      </c>
      <c r="AX411" s="10" t="s">
        <v>69</v>
      </c>
      <c r="AY411" s="235" t="s">
        <v>122</v>
      </c>
    </row>
    <row r="412" s="12" customFormat="1">
      <c r="B412" s="246"/>
      <c r="C412" s="247"/>
      <c r="D412" s="226" t="s">
        <v>131</v>
      </c>
      <c r="E412" s="248" t="s">
        <v>21</v>
      </c>
      <c r="F412" s="249" t="s">
        <v>137</v>
      </c>
      <c r="G412" s="247"/>
      <c r="H412" s="250">
        <v>12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AT412" s="256" t="s">
        <v>131</v>
      </c>
      <c r="AU412" s="256" t="s">
        <v>77</v>
      </c>
      <c r="AV412" s="12" t="s">
        <v>129</v>
      </c>
      <c r="AW412" s="12" t="s">
        <v>33</v>
      </c>
      <c r="AX412" s="12" t="s">
        <v>77</v>
      </c>
      <c r="AY412" s="256" t="s">
        <v>122</v>
      </c>
    </row>
    <row r="413" s="1" customFormat="1" ht="51" customHeight="1">
      <c r="B413" s="45"/>
      <c r="C413" s="257" t="s">
        <v>465</v>
      </c>
      <c r="D413" s="257" t="s">
        <v>268</v>
      </c>
      <c r="E413" s="258" t="s">
        <v>466</v>
      </c>
      <c r="F413" s="259" t="s">
        <v>467</v>
      </c>
      <c r="G413" s="260" t="s">
        <v>261</v>
      </c>
      <c r="H413" s="261">
        <v>548</v>
      </c>
      <c r="I413" s="262"/>
      <c r="J413" s="263">
        <f>ROUND(I413*H413,2)</f>
        <v>0</v>
      </c>
      <c r="K413" s="259" t="s">
        <v>127</v>
      </c>
      <c r="L413" s="71"/>
      <c r="M413" s="264" t="s">
        <v>21</v>
      </c>
      <c r="N413" s="265" t="s">
        <v>40</v>
      </c>
      <c r="O413" s="46"/>
      <c r="P413" s="221">
        <f>O413*H413</f>
        <v>0</v>
      </c>
      <c r="Q413" s="221">
        <v>0</v>
      </c>
      <c r="R413" s="221">
        <f>Q413*H413</f>
        <v>0</v>
      </c>
      <c r="S413" s="221">
        <v>0</v>
      </c>
      <c r="T413" s="222">
        <f>S413*H413</f>
        <v>0</v>
      </c>
      <c r="AR413" s="23" t="s">
        <v>129</v>
      </c>
      <c r="AT413" s="23" t="s">
        <v>268</v>
      </c>
      <c r="AU413" s="23" t="s">
        <v>77</v>
      </c>
      <c r="AY413" s="23" t="s">
        <v>122</v>
      </c>
      <c r="BE413" s="223">
        <f>IF(N413="základní",J413,0)</f>
        <v>0</v>
      </c>
      <c r="BF413" s="223">
        <f>IF(N413="snížená",J413,0)</f>
        <v>0</v>
      </c>
      <c r="BG413" s="223">
        <f>IF(N413="zákl. přenesená",J413,0)</f>
        <v>0</v>
      </c>
      <c r="BH413" s="223">
        <f>IF(N413="sníž. přenesená",J413,0)</f>
        <v>0</v>
      </c>
      <c r="BI413" s="223">
        <f>IF(N413="nulová",J413,0)</f>
        <v>0</v>
      </c>
      <c r="BJ413" s="23" t="s">
        <v>77</v>
      </c>
      <c r="BK413" s="223">
        <f>ROUND(I413*H413,2)</f>
        <v>0</v>
      </c>
      <c r="BL413" s="23" t="s">
        <v>129</v>
      </c>
      <c r="BM413" s="23" t="s">
        <v>468</v>
      </c>
    </row>
    <row r="414" s="11" customFormat="1">
      <c r="B414" s="236"/>
      <c r="C414" s="237"/>
      <c r="D414" s="226" t="s">
        <v>131</v>
      </c>
      <c r="E414" s="238" t="s">
        <v>21</v>
      </c>
      <c r="F414" s="239" t="s">
        <v>273</v>
      </c>
      <c r="G414" s="237"/>
      <c r="H414" s="238" t="s">
        <v>21</v>
      </c>
      <c r="I414" s="240"/>
      <c r="J414" s="237"/>
      <c r="K414" s="237"/>
      <c r="L414" s="241"/>
      <c r="M414" s="242"/>
      <c r="N414" s="243"/>
      <c r="O414" s="243"/>
      <c r="P414" s="243"/>
      <c r="Q414" s="243"/>
      <c r="R414" s="243"/>
      <c r="S414" s="243"/>
      <c r="T414" s="244"/>
      <c r="AT414" s="245" t="s">
        <v>131</v>
      </c>
      <c r="AU414" s="245" t="s">
        <v>77</v>
      </c>
      <c r="AV414" s="11" t="s">
        <v>77</v>
      </c>
      <c r="AW414" s="11" t="s">
        <v>33</v>
      </c>
      <c r="AX414" s="11" t="s">
        <v>69</v>
      </c>
      <c r="AY414" s="245" t="s">
        <v>122</v>
      </c>
    </row>
    <row r="415" s="10" customFormat="1">
      <c r="B415" s="224"/>
      <c r="C415" s="225"/>
      <c r="D415" s="226" t="s">
        <v>131</v>
      </c>
      <c r="E415" s="227" t="s">
        <v>21</v>
      </c>
      <c r="F415" s="228" t="s">
        <v>469</v>
      </c>
      <c r="G415" s="225"/>
      <c r="H415" s="229">
        <v>120</v>
      </c>
      <c r="I415" s="230"/>
      <c r="J415" s="225"/>
      <c r="K415" s="225"/>
      <c r="L415" s="231"/>
      <c r="M415" s="232"/>
      <c r="N415" s="233"/>
      <c r="O415" s="233"/>
      <c r="P415" s="233"/>
      <c r="Q415" s="233"/>
      <c r="R415" s="233"/>
      <c r="S415" s="233"/>
      <c r="T415" s="234"/>
      <c r="AT415" s="235" t="s">
        <v>131</v>
      </c>
      <c r="AU415" s="235" t="s">
        <v>77</v>
      </c>
      <c r="AV415" s="10" t="s">
        <v>79</v>
      </c>
      <c r="AW415" s="10" t="s">
        <v>33</v>
      </c>
      <c r="AX415" s="10" t="s">
        <v>69</v>
      </c>
      <c r="AY415" s="235" t="s">
        <v>122</v>
      </c>
    </row>
    <row r="416" s="11" customFormat="1">
      <c r="B416" s="236"/>
      <c r="C416" s="237"/>
      <c r="D416" s="226" t="s">
        <v>131</v>
      </c>
      <c r="E416" s="238" t="s">
        <v>21</v>
      </c>
      <c r="F416" s="239" t="s">
        <v>470</v>
      </c>
      <c r="G416" s="237"/>
      <c r="H416" s="238" t="s">
        <v>21</v>
      </c>
      <c r="I416" s="240"/>
      <c r="J416" s="237"/>
      <c r="K416" s="237"/>
      <c r="L416" s="241"/>
      <c r="M416" s="242"/>
      <c r="N416" s="243"/>
      <c r="O416" s="243"/>
      <c r="P416" s="243"/>
      <c r="Q416" s="243"/>
      <c r="R416" s="243"/>
      <c r="S416" s="243"/>
      <c r="T416" s="244"/>
      <c r="AT416" s="245" t="s">
        <v>131</v>
      </c>
      <c r="AU416" s="245" t="s">
        <v>77</v>
      </c>
      <c r="AV416" s="11" t="s">
        <v>77</v>
      </c>
      <c r="AW416" s="11" t="s">
        <v>33</v>
      </c>
      <c r="AX416" s="11" t="s">
        <v>69</v>
      </c>
      <c r="AY416" s="245" t="s">
        <v>122</v>
      </c>
    </row>
    <row r="417" s="10" customFormat="1">
      <c r="B417" s="224"/>
      <c r="C417" s="225"/>
      <c r="D417" s="226" t="s">
        <v>131</v>
      </c>
      <c r="E417" s="227" t="s">
        <v>21</v>
      </c>
      <c r="F417" s="228" t="s">
        <v>471</v>
      </c>
      <c r="G417" s="225"/>
      <c r="H417" s="229">
        <v>260</v>
      </c>
      <c r="I417" s="230"/>
      <c r="J417" s="225"/>
      <c r="K417" s="225"/>
      <c r="L417" s="231"/>
      <c r="M417" s="232"/>
      <c r="N417" s="233"/>
      <c r="O417" s="233"/>
      <c r="P417" s="233"/>
      <c r="Q417" s="233"/>
      <c r="R417" s="233"/>
      <c r="S417" s="233"/>
      <c r="T417" s="234"/>
      <c r="AT417" s="235" t="s">
        <v>131</v>
      </c>
      <c r="AU417" s="235" t="s">
        <v>77</v>
      </c>
      <c r="AV417" s="10" t="s">
        <v>79</v>
      </c>
      <c r="AW417" s="10" t="s">
        <v>33</v>
      </c>
      <c r="AX417" s="10" t="s">
        <v>69</v>
      </c>
      <c r="AY417" s="235" t="s">
        <v>122</v>
      </c>
    </row>
    <row r="418" s="11" customFormat="1">
      <c r="B418" s="236"/>
      <c r="C418" s="237"/>
      <c r="D418" s="226" t="s">
        <v>131</v>
      </c>
      <c r="E418" s="238" t="s">
        <v>21</v>
      </c>
      <c r="F418" s="239" t="s">
        <v>273</v>
      </c>
      <c r="G418" s="237"/>
      <c r="H418" s="238" t="s">
        <v>21</v>
      </c>
      <c r="I418" s="240"/>
      <c r="J418" s="237"/>
      <c r="K418" s="237"/>
      <c r="L418" s="241"/>
      <c r="M418" s="242"/>
      <c r="N418" s="243"/>
      <c r="O418" s="243"/>
      <c r="P418" s="243"/>
      <c r="Q418" s="243"/>
      <c r="R418" s="243"/>
      <c r="S418" s="243"/>
      <c r="T418" s="244"/>
      <c r="AT418" s="245" t="s">
        <v>131</v>
      </c>
      <c r="AU418" s="245" t="s">
        <v>77</v>
      </c>
      <c r="AV418" s="11" t="s">
        <v>77</v>
      </c>
      <c r="AW418" s="11" t="s">
        <v>33</v>
      </c>
      <c r="AX418" s="11" t="s">
        <v>69</v>
      </c>
      <c r="AY418" s="245" t="s">
        <v>122</v>
      </c>
    </row>
    <row r="419" s="10" customFormat="1">
      <c r="B419" s="224"/>
      <c r="C419" s="225"/>
      <c r="D419" s="226" t="s">
        <v>131</v>
      </c>
      <c r="E419" s="227" t="s">
        <v>21</v>
      </c>
      <c r="F419" s="228" t="s">
        <v>472</v>
      </c>
      <c r="G419" s="225"/>
      <c r="H419" s="229">
        <v>64</v>
      </c>
      <c r="I419" s="230"/>
      <c r="J419" s="225"/>
      <c r="K419" s="225"/>
      <c r="L419" s="231"/>
      <c r="M419" s="232"/>
      <c r="N419" s="233"/>
      <c r="O419" s="233"/>
      <c r="P419" s="233"/>
      <c r="Q419" s="233"/>
      <c r="R419" s="233"/>
      <c r="S419" s="233"/>
      <c r="T419" s="234"/>
      <c r="AT419" s="235" t="s">
        <v>131</v>
      </c>
      <c r="AU419" s="235" t="s">
        <v>77</v>
      </c>
      <c r="AV419" s="10" t="s">
        <v>79</v>
      </c>
      <c r="AW419" s="10" t="s">
        <v>33</v>
      </c>
      <c r="AX419" s="10" t="s">
        <v>69</v>
      </c>
      <c r="AY419" s="235" t="s">
        <v>122</v>
      </c>
    </row>
    <row r="420" s="11" customFormat="1">
      <c r="B420" s="236"/>
      <c r="C420" s="237"/>
      <c r="D420" s="226" t="s">
        <v>131</v>
      </c>
      <c r="E420" s="238" t="s">
        <v>21</v>
      </c>
      <c r="F420" s="239" t="s">
        <v>275</v>
      </c>
      <c r="G420" s="237"/>
      <c r="H420" s="238" t="s">
        <v>21</v>
      </c>
      <c r="I420" s="240"/>
      <c r="J420" s="237"/>
      <c r="K420" s="237"/>
      <c r="L420" s="241"/>
      <c r="M420" s="242"/>
      <c r="N420" s="243"/>
      <c r="O420" s="243"/>
      <c r="P420" s="243"/>
      <c r="Q420" s="243"/>
      <c r="R420" s="243"/>
      <c r="S420" s="243"/>
      <c r="T420" s="244"/>
      <c r="AT420" s="245" t="s">
        <v>131</v>
      </c>
      <c r="AU420" s="245" t="s">
        <v>77</v>
      </c>
      <c r="AV420" s="11" t="s">
        <v>77</v>
      </c>
      <c r="AW420" s="11" t="s">
        <v>33</v>
      </c>
      <c r="AX420" s="11" t="s">
        <v>69</v>
      </c>
      <c r="AY420" s="245" t="s">
        <v>122</v>
      </c>
    </row>
    <row r="421" s="10" customFormat="1">
      <c r="B421" s="224"/>
      <c r="C421" s="225"/>
      <c r="D421" s="226" t="s">
        <v>131</v>
      </c>
      <c r="E421" s="227" t="s">
        <v>21</v>
      </c>
      <c r="F421" s="228" t="s">
        <v>473</v>
      </c>
      <c r="G421" s="225"/>
      <c r="H421" s="229">
        <v>104</v>
      </c>
      <c r="I421" s="230"/>
      <c r="J421" s="225"/>
      <c r="K421" s="225"/>
      <c r="L421" s="231"/>
      <c r="M421" s="232"/>
      <c r="N421" s="233"/>
      <c r="O421" s="233"/>
      <c r="P421" s="233"/>
      <c r="Q421" s="233"/>
      <c r="R421" s="233"/>
      <c r="S421" s="233"/>
      <c r="T421" s="234"/>
      <c r="AT421" s="235" t="s">
        <v>131</v>
      </c>
      <c r="AU421" s="235" t="s">
        <v>77</v>
      </c>
      <c r="AV421" s="10" t="s">
        <v>79</v>
      </c>
      <c r="AW421" s="10" t="s">
        <v>33</v>
      </c>
      <c r="AX421" s="10" t="s">
        <v>69</v>
      </c>
      <c r="AY421" s="235" t="s">
        <v>122</v>
      </c>
    </row>
    <row r="422" s="12" customFormat="1">
      <c r="B422" s="246"/>
      <c r="C422" s="247"/>
      <c r="D422" s="226" t="s">
        <v>131</v>
      </c>
      <c r="E422" s="248" t="s">
        <v>21</v>
      </c>
      <c r="F422" s="249" t="s">
        <v>137</v>
      </c>
      <c r="G422" s="247"/>
      <c r="H422" s="250">
        <v>548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AT422" s="256" t="s">
        <v>131</v>
      </c>
      <c r="AU422" s="256" t="s">
        <v>77</v>
      </c>
      <c r="AV422" s="12" t="s">
        <v>129</v>
      </c>
      <c r="AW422" s="12" t="s">
        <v>33</v>
      </c>
      <c r="AX422" s="12" t="s">
        <v>77</v>
      </c>
      <c r="AY422" s="256" t="s">
        <v>122</v>
      </c>
    </row>
    <row r="423" s="9" customFormat="1" ht="37.44" customHeight="1">
      <c r="B423" s="197"/>
      <c r="C423" s="198"/>
      <c r="D423" s="199" t="s">
        <v>68</v>
      </c>
      <c r="E423" s="200" t="s">
        <v>84</v>
      </c>
      <c r="F423" s="200" t="s">
        <v>474</v>
      </c>
      <c r="G423" s="198"/>
      <c r="H423" s="198"/>
      <c r="I423" s="201"/>
      <c r="J423" s="202">
        <f>BK423</f>
        <v>0</v>
      </c>
      <c r="K423" s="198"/>
      <c r="L423" s="203"/>
      <c r="M423" s="204"/>
      <c r="N423" s="205"/>
      <c r="O423" s="205"/>
      <c r="P423" s="206">
        <f>SUM(P424:P469)</f>
        <v>0</v>
      </c>
      <c r="Q423" s="205"/>
      <c r="R423" s="206">
        <f>SUM(R424:R469)</f>
        <v>0</v>
      </c>
      <c r="S423" s="205"/>
      <c r="T423" s="207">
        <f>SUM(T424:T469)</f>
        <v>0</v>
      </c>
      <c r="AR423" s="208" t="s">
        <v>160</v>
      </c>
      <c r="AT423" s="209" t="s">
        <v>68</v>
      </c>
      <c r="AU423" s="209" t="s">
        <v>69</v>
      </c>
      <c r="AY423" s="208" t="s">
        <v>122</v>
      </c>
      <c r="BK423" s="210">
        <f>SUM(BK424:BK469)</f>
        <v>0</v>
      </c>
    </row>
    <row r="424" s="1" customFormat="1" ht="153" customHeight="1">
      <c r="B424" s="45"/>
      <c r="C424" s="257" t="s">
        <v>475</v>
      </c>
      <c r="D424" s="257" t="s">
        <v>268</v>
      </c>
      <c r="E424" s="258" t="s">
        <v>476</v>
      </c>
      <c r="F424" s="259" t="s">
        <v>477</v>
      </c>
      <c r="G424" s="260" t="s">
        <v>223</v>
      </c>
      <c r="H424" s="261">
        <v>1229.2860000000001</v>
      </c>
      <c r="I424" s="262"/>
      <c r="J424" s="263">
        <f>ROUND(I424*H424,2)</f>
        <v>0</v>
      </c>
      <c r="K424" s="259" t="s">
        <v>127</v>
      </c>
      <c r="L424" s="71"/>
      <c r="M424" s="264" t="s">
        <v>21</v>
      </c>
      <c r="N424" s="265" t="s">
        <v>40</v>
      </c>
      <c r="O424" s="46"/>
      <c r="P424" s="221">
        <f>O424*H424</f>
        <v>0</v>
      </c>
      <c r="Q424" s="221">
        <v>0</v>
      </c>
      <c r="R424" s="221">
        <f>Q424*H424</f>
        <v>0</v>
      </c>
      <c r="S424" s="221">
        <v>0</v>
      </c>
      <c r="T424" s="222">
        <f>S424*H424</f>
        <v>0</v>
      </c>
      <c r="AR424" s="23" t="s">
        <v>129</v>
      </c>
      <c r="AT424" s="23" t="s">
        <v>268</v>
      </c>
      <c r="AU424" s="23" t="s">
        <v>77</v>
      </c>
      <c r="AY424" s="23" t="s">
        <v>122</v>
      </c>
      <c r="BE424" s="223">
        <f>IF(N424="základní",J424,0)</f>
        <v>0</v>
      </c>
      <c r="BF424" s="223">
        <f>IF(N424="snížená",J424,0)</f>
        <v>0</v>
      </c>
      <c r="BG424" s="223">
        <f>IF(N424="zákl. přenesená",J424,0)</f>
        <v>0</v>
      </c>
      <c r="BH424" s="223">
        <f>IF(N424="sníž. přenesená",J424,0)</f>
        <v>0</v>
      </c>
      <c r="BI424" s="223">
        <f>IF(N424="nulová",J424,0)</f>
        <v>0</v>
      </c>
      <c r="BJ424" s="23" t="s">
        <v>77</v>
      </c>
      <c r="BK424" s="223">
        <f>ROUND(I424*H424,2)</f>
        <v>0</v>
      </c>
      <c r="BL424" s="23" t="s">
        <v>129</v>
      </c>
      <c r="BM424" s="23" t="s">
        <v>478</v>
      </c>
    </row>
    <row r="425" s="11" customFormat="1">
      <c r="B425" s="236"/>
      <c r="C425" s="237"/>
      <c r="D425" s="226" t="s">
        <v>131</v>
      </c>
      <c r="E425" s="238" t="s">
        <v>21</v>
      </c>
      <c r="F425" s="239" t="s">
        <v>479</v>
      </c>
      <c r="G425" s="237"/>
      <c r="H425" s="238" t="s">
        <v>21</v>
      </c>
      <c r="I425" s="240"/>
      <c r="J425" s="237"/>
      <c r="K425" s="237"/>
      <c r="L425" s="241"/>
      <c r="M425" s="242"/>
      <c r="N425" s="243"/>
      <c r="O425" s="243"/>
      <c r="P425" s="243"/>
      <c r="Q425" s="243"/>
      <c r="R425" s="243"/>
      <c r="S425" s="243"/>
      <c r="T425" s="244"/>
      <c r="AT425" s="245" t="s">
        <v>131</v>
      </c>
      <c r="AU425" s="245" t="s">
        <v>77</v>
      </c>
      <c r="AV425" s="11" t="s">
        <v>77</v>
      </c>
      <c r="AW425" s="11" t="s">
        <v>33</v>
      </c>
      <c r="AX425" s="11" t="s">
        <v>69</v>
      </c>
      <c r="AY425" s="245" t="s">
        <v>122</v>
      </c>
    </row>
    <row r="426" s="10" customFormat="1">
      <c r="B426" s="224"/>
      <c r="C426" s="225"/>
      <c r="D426" s="226" t="s">
        <v>131</v>
      </c>
      <c r="E426" s="227" t="s">
        <v>21</v>
      </c>
      <c r="F426" s="228" t="s">
        <v>480</v>
      </c>
      <c r="G426" s="225"/>
      <c r="H426" s="229">
        <v>91.680000000000007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AT426" s="235" t="s">
        <v>131</v>
      </c>
      <c r="AU426" s="235" t="s">
        <v>77</v>
      </c>
      <c r="AV426" s="10" t="s">
        <v>79</v>
      </c>
      <c r="AW426" s="10" t="s">
        <v>33</v>
      </c>
      <c r="AX426" s="10" t="s">
        <v>69</v>
      </c>
      <c r="AY426" s="235" t="s">
        <v>122</v>
      </c>
    </row>
    <row r="427" s="11" customFormat="1">
      <c r="B427" s="236"/>
      <c r="C427" s="237"/>
      <c r="D427" s="226" t="s">
        <v>131</v>
      </c>
      <c r="E427" s="238" t="s">
        <v>21</v>
      </c>
      <c r="F427" s="239" t="s">
        <v>481</v>
      </c>
      <c r="G427" s="237"/>
      <c r="H427" s="238" t="s">
        <v>21</v>
      </c>
      <c r="I427" s="240"/>
      <c r="J427" s="237"/>
      <c r="K427" s="237"/>
      <c r="L427" s="241"/>
      <c r="M427" s="242"/>
      <c r="N427" s="243"/>
      <c r="O427" s="243"/>
      <c r="P427" s="243"/>
      <c r="Q427" s="243"/>
      <c r="R427" s="243"/>
      <c r="S427" s="243"/>
      <c r="T427" s="244"/>
      <c r="AT427" s="245" t="s">
        <v>131</v>
      </c>
      <c r="AU427" s="245" t="s">
        <v>77</v>
      </c>
      <c r="AV427" s="11" t="s">
        <v>77</v>
      </c>
      <c r="AW427" s="11" t="s">
        <v>33</v>
      </c>
      <c r="AX427" s="11" t="s">
        <v>69</v>
      </c>
      <c r="AY427" s="245" t="s">
        <v>122</v>
      </c>
    </row>
    <row r="428" s="10" customFormat="1">
      <c r="B428" s="224"/>
      <c r="C428" s="225"/>
      <c r="D428" s="226" t="s">
        <v>131</v>
      </c>
      <c r="E428" s="227" t="s">
        <v>21</v>
      </c>
      <c r="F428" s="228" t="s">
        <v>482</v>
      </c>
      <c r="G428" s="225"/>
      <c r="H428" s="229">
        <v>1096</v>
      </c>
      <c r="I428" s="230"/>
      <c r="J428" s="225"/>
      <c r="K428" s="225"/>
      <c r="L428" s="231"/>
      <c r="M428" s="232"/>
      <c r="N428" s="233"/>
      <c r="O428" s="233"/>
      <c r="P428" s="233"/>
      <c r="Q428" s="233"/>
      <c r="R428" s="233"/>
      <c r="S428" s="233"/>
      <c r="T428" s="234"/>
      <c r="AT428" s="235" t="s">
        <v>131</v>
      </c>
      <c r="AU428" s="235" t="s">
        <v>77</v>
      </c>
      <c r="AV428" s="10" t="s">
        <v>79</v>
      </c>
      <c r="AW428" s="10" t="s">
        <v>33</v>
      </c>
      <c r="AX428" s="10" t="s">
        <v>69</v>
      </c>
      <c r="AY428" s="235" t="s">
        <v>122</v>
      </c>
    </row>
    <row r="429" s="11" customFormat="1">
      <c r="B429" s="236"/>
      <c r="C429" s="237"/>
      <c r="D429" s="226" t="s">
        <v>131</v>
      </c>
      <c r="E429" s="238" t="s">
        <v>21</v>
      </c>
      <c r="F429" s="239" t="s">
        <v>483</v>
      </c>
      <c r="G429" s="237"/>
      <c r="H429" s="238" t="s">
        <v>21</v>
      </c>
      <c r="I429" s="240"/>
      <c r="J429" s="237"/>
      <c r="K429" s="237"/>
      <c r="L429" s="241"/>
      <c r="M429" s="242"/>
      <c r="N429" s="243"/>
      <c r="O429" s="243"/>
      <c r="P429" s="243"/>
      <c r="Q429" s="243"/>
      <c r="R429" s="243"/>
      <c r="S429" s="243"/>
      <c r="T429" s="244"/>
      <c r="AT429" s="245" t="s">
        <v>131</v>
      </c>
      <c r="AU429" s="245" t="s">
        <v>77</v>
      </c>
      <c r="AV429" s="11" t="s">
        <v>77</v>
      </c>
      <c r="AW429" s="11" t="s">
        <v>33</v>
      </c>
      <c r="AX429" s="11" t="s">
        <v>69</v>
      </c>
      <c r="AY429" s="245" t="s">
        <v>122</v>
      </c>
    </row>
    <row r="430" s="10" customFormat="1">
      <c r="B430" s="224"/>
      <c r="C430" s="225"/>
      <c r="D430" s="226" t="s">
        <v>131</v>
      </c>
      <c r="E430" s="227" t="s">
        <v>21</v>
      </c>
      <c r="F430" s="228" t="s">
        <v>79</v>
      </c>
      <c r="G430" s="225"/>
      <c r="H430" s="229">
        <v>2</v>
      </c>
      <c r="I430" s="230"/>
      <c r="J430" s="225"/>
      <c r="K430" s="225"/>
      <c r="L430" s="231"/>
      <c r="M430" s="232"/>
      <c r="N430" s="233"/>
      <c r="O430" s="233"/>
      <c r="P430" s="233"/>
      <c r="Q430" s="233"/>
      <c r="R430" s="233"/>
      <c r="S430" s="233"/>
      <c r="T430" s="234"/>
      <c r="AT430" s="235" t="s">
        <v>131</v>
      </c>
      <c r="AU430" s="235" t="s">
        <v>77</v>
      </c>
      <c r="AV430" s="10" t="s">
        <v>79</v>
      </c>
      <c r="AW430" s="10" t="s">
        <v>33</v>
      </c>
      <c r="AX430" s="10" t="s">
        <v>69</v>
      </c>
      <c r="AY430" s="235" t="s">
        <v>122</v>
      </c>
    </row>
    <row r="431" s="11" customFormat="1">
      <c r="B431" s="236"/>
      <c r="C431" s="237"/>
      <c r="D431" s="226" t="s">
        <v>131</v>
      </c>
      <c r="E431" s="238" t="s">
        <v>21</v>
      </c>
      <c r="F431" s="239" t="s">
        <v>484</v>
      </c>
      <c r="G431" s="237"/>
      <c r="H431" s="238" t="s">
        <v>21</v>
      </c>
      <c r="I431" s="240"/>
      <c r="J431" s="237"/>
      <c r="K431" s="237"/>
      <c r="L431" s="241"/>
      <c r="M431" s="242"/>
      <c r="N431" s="243"/>
      <c r="O431" s="243"/>
      <c r="P431" s="243"/>
      <c r="Q431" s="243"/>
      <c r="R431" s="243"/>
      <c r="S431" s="243"/>
      <c r="T431" s="244"/>
      <c r="AT431" s="245" t="s">
        <v>131</v>
      </c>
      <c r="AU431" s="245" t="s">
        <v>77</v>
      </c>
      <c r="AV431" s="11" t="s">
        <v>77</v>
      </c>
      <c r="AW431" s="11" t="s">
        <v>33</v>
      </c>
      <c r="AX431" s="11" t="s">
        <v>69</v>
      </c>
      <c r="AY431" s="245" t="s">
        <v>122</v>
      </c>
    </row>
    <row r="432" s="10" customFormat="1">
      <c r="B432" s="224"/>
      <c r="C432" s="225"/>
      <c r="D432" s="226" t="s">
        <v>131</v>
      </c>
      <c r="E432" s="227" t="s">
        <v>21</v>
      </c>
      <c r="F432" s="228" t="s">
        <v>485</v>
      </c>
      <c r="G432" s="225"/>
      <c r="H432" s="229">
        <v>1.206</v>
      </c>
      <c r="I432" s="230"/>
      <c r="J432" s="225"/>
      <c r="K432" s="225"/>
      <c r="L432" s="231"/>
      <c r="M432" s="232"/>
      <c r="N432" s="233"/>
      <c r="O432" s="233"/>
      <c r="P432" s="233"/>
      <c r="Q432" s="233"/>
      <c r="R432" s="233"/>
      <c r="S432" s="233"/>
      <c r="T432" s="234"/>
      <c r="AT432" s="235" t="s">
        <v>131</v>
      </c>
      <c r="AU432" s="235" t="s">
        <v>77</v>
      </c>
      <c r="AV432" s="10" t="s">
        <v>79</v>
      </c>
      <c r="AW432" s="10" t="s">
        <v>33</v>
      </c>
      <c r="AX432" s="10" t="s">
        <v>69</v>
      </c>
      <c r="AY432" s="235" t="s">
        <v>122</v>
      </c>
    </row>
    <row r="433" s="11" customFormat="1">
      <c r="B433" s="236"/>
      <c r="C433" s="237"/>
      <c r="D433" s="226" t="s">
        <v>131</v>
      </c>
      <c r="E433" s="238" t="s">
        <v>21</v>
      </c>
      <c r="F433" s="239" t="s">
        <v>486</v>
      </c>
      <c r="G433" s="237"/>
      <c r="H433" s="238" t="s">
        <v>21</v>
      </c>
      <c r="I433" s="240"/>
      <c r="J433" s="237"/>
      <c r="K433" s="237"/>
      <c r="L433" s="241"/>
      <c r="M433" s="242"/>
      <c r="N433" s="243"/>
      <c r="O433" s="243"/>
      <c r="P433" s="243"/>
      <c r="Q433" s="243"/>
      <c r="R433" s="243"/>
      <c r="S433" s="243"/>
      <c r="T433" s="244"/>
      <c r="AT433" s="245" t="s">
        <v>131</v>
      </c>
      <c r="AU433" s="245" t="s">
        <v>77</v>
      </c>
      <c r="AV433" s="11" t="s">
        <v>77</v>
      </c>
      <c r="AW433" s="11" t="s">
        <v>33</v>
      </c>
      <c r="AX433" s="11" t="s">
        <v>69</v>
      </c>
      <c r="AY433" s="245" t="s">
        <v>122</v>
      </c>
    </row>
    <row r="434" s="10" customFormat="1">
      <c r="B434" s="224"/>
      <c r="C434" s="225"/>
      <c r="D434" s="226" t="s">
        <v>131</v>
      </c>
      <c r="E434" s="227" t="s">
        <v>21</v>
      </c>
      <c r="F434" s="228" t="s">
        <v>487</v>
      </c>
      <c r="G434" s="225"/>
      <c r="H434" s="229">
        <v>38.399999999999999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AT434" s="235" t="s">
        <v>131</v>
      </c>
      <c r="AU434" s="235" t="s">
        <v>77</v>
      </c>
      <c r="AV434" s="10" t="s">
        <v>79</v>
      </c>
      <c r="AW434" s="10" t="s">
        <v>33</v>
      </c>
      <c r="AX434" s="10" t="s">
        <v>69</v>
      </c>
      <c r="AY434" s="235" t="s">
        <v>122</v>
      </c>
    </row>
    <row r="435" s="12" customFormat="1">
      <c r="B435" s="246"/>
      <c r="C435" s="247"/>
      <c r="D435" s="226" t="s">
        <v>131</v>
      </c>
      <c r="E435" s="248" t="s">
        <v>21</v>
      </c>
      <c r="F435" s="249" t="s">
        <v>137</v>
      </c>
      <c r="G435" s="247"/>
      <c r="H435" s="250">
        <v>1229.2860000000001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AT435" s="256" t="s">
        <v>131</v>
      </c>
      <c r="AU435" s="256" t="s">
        <v>77</v>
      </c>
      <c r="AV435" s="12" t="s">
        <v>129</v>
      </c>
      <c r="AW435" s="12" t="s">
        <v>33</v>
      </c>
      <c r="AX435" s="12" t="s">
        <v>77</v>
      </c>
      <c r="AY435" s="256" t="s">
        <v>122</v>
      </c>
    </row>
    <row r="436" s="1" customFormat="1" ht="153" customHeight="1">
      <c r="B436" s="45"/>
      <c r="C436" s="257" t="s">
        <v>488</v>
      </c>
      <c r="D436" s="257" t="s">
        <v>268</v>
      </c>
      <c r="E436" s="258" t="s">
        <v>489</v>
      </c>
      <c r="F436" s="259" t="s">
        <v>490</v>
      </c>
      <c r="G436" s="260" t="s">
        <v>223</v>
      </c>
      <c r="H436" s="261">
        <v>2256.8600000000001</v>
      </c>
      <c r="I436" s="262"/>
      <c r="J436" s="263">
        <f>ROUND(I436*H436,2)</f>
        <v>0</v>
      </c>
      <c r="K436" s="259" t="s">
        <v>127</v>
      </c>
      <c r="L436" s="71"/>
      <c r="M436" s="264" t="s">
        <v>21</v>
      </c>
      <c r="N436" s="265" t="s">
        <v>40</v>
      </c>
      <c r="O436" s="46"/>
      <c r="P436" s="221">
        <f>O436*H436</f>
        <v>0</v>
      </c>
      <c r="Q436" s="221">
        <v>0</v>
      </c>
      <c r="R436" s="221">
        <f>Q436*H436</f>
        <v>0</v>
      </c>
      <c r="S436" s="221">
        <v>0</v>
      </c>
      <c r="T436" s="222">
        <f>S436*H436</f>
        <v>0</v>
      </c>
      <c r="AR436" s="23" t="s">
        <v>129</v>
      </c>
      <c r="AT436" s="23" t="s">
        <v>268</v>
      </c>
      <c r="AU436" s="23" t="s">
        <v>77</v>
      </c>
      <c r="AY436" s="23" t="s">
        <v>122</v>
      </c>
      <c r="BE436" s="223">
        <f>IF(N436="základní",J436,0)</f>
        <v>0</v>
      </c>
      <c r="BF436" s="223">
        <f>IF(N436="snížená",J436,0)</f>
        <v>0</v>
      </c>
      <c r="BG436" s="223">
        <f>IF(N436="zákl. přenesená",J436,0)</f>
        <v>0</v>
      </c>
      <c r="BH436" s="223">
        <f>IF(N436="sníž. přenesená",J436,0)</f>
        <v>0</v>
      </c>
      <c r="BI436" s="223">
        <f>IF(N436="nulová",J436,0)</f>
        <v>0</v>
      </c>
      <c r="BJ436" s="23" t="s">
        <v>77</v>
      </c>
      <c r="BK436" s="223">
        <f>ROUND(I436*H436,2)</f>
        <v>0</v>
      </c>
      <c r="BL436" s="23" t="s">
        <v>129</v>
      </c>
      <c r="BM436" s="23" t="s">
        <v>491</v>
      </c>
    </row>
    <row r="437" s="11" customFormat="1">
      <c r="B437" s="236"/>
      <c r="C437" s="237"/>
      <c r="D437" s="226" t="s">
        <v>131</v>
      </c>
      <c r="E437" s="238" t="s">
        <v>21</v>
      </c>
      <c r="F437" s="239" t="s">
        <v>492</v>
      </c>
      <c r="G437" s="237"/>
      <c r="H437" s="238" t="s">
        <v>21</v>
      </c>
      <c r="I437" s="240"/>
      <c r="J437" s="237"/>
      <c r="K437" s="237"/>
      <c r="L437" s="241"/>
      <c r="M437" s="242"/>
      <c r="N437" s="243"/>
      <c r="O437" s="243"/>
      <c r="P437" s="243"/>
      <c r="Q437" s="243"/>
      <c r="R437" s="243"/>
      <c r="S437" s="243"/>
      <c r="T437" s="244"/>
      <c r="AT437" s="245" t="s">
        <v>131</v>
      </c>
      <c r="AU437" s="245" t="s">
        <v>77</v>
      </c>
      <c r="AV437" s="11" t="s">
        <v>77</v>
      </c>
      <c r="AW437" s="11" t="s">
        <v>33</v>
      </c>
      <c r="AX437" s="11" t="s">
        <v>69</v>
      </c>
      <c r="AY437" s="245" t="s">
        <v>122</v>
      </c>
    </row>
    <row r="438" s="10" customFormat="1">
      <c r="B438" s="224"/>
      <c r="C438" s="225"/>
      <c r="D438" s="226" t="s">
        <v>131</v>
      </c>
      <c r="E438" s="227" t="s">
        <v>21</v>
      </c>
      <c r="F438" s="228" t="s">
        <v>493</v>
      </c>
      <c r="G438" s="225"/>
      <c r="H438" s="229">
        <v>2256.8600000000001</v>
      </c>
      <c r="I438" s="230"/>
      <c r="J438" s="225"/>
      <c r="K438" s="225"/>
      <c r="L438" s="231"/>
      <c r="M438" s="232"/>
      <c r="N438" s="233"/>
      <c r="O438" s="233"/>
      <c r="P438" s="233"/>
      <c r="Q438" s="233"/>
      <c r="R438" s="233"/>
      <c r="S438" s="233"/>
      <c r="T438" s="234"/>
      <c r="AT438" s="235" t="s">
        <v>131</v>
      </c>
      <c r="AU438" s="235" t="s">
        <v>77</v>
      </c>
      <c r="AV438" s="10" t="s">
        <v>79</v>
      </c>
      <c r="AW438" s="10" t="s">
        <v>33</v>
      </c>
      <c r="AX438" s="10" t="s">
        <v>69</v>
      </c>
      <c r="AY438" s="235" t="s">
        <v>122</v>
      </c>
    </row>
    <row r="439" s="12" customFormat="1">
      <c r="B439" s="246"/>
      <c r="C439" s="247"/>
      <c r="D439" s="226" t="s">
        <v>131</v>
      </c>
      <c r="E439" s="248" t="s">
        <v>21</v>
      </c>
      <c r="F439" s="249" t="s">
        <v>137</v>
      </c>
      <c r="G439" s="247"/>
      <c r="H439" s="250">
        <v>2256.8600000000001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AT439" s="256" t="s">
        <v>131</v>
      </c>
      <c r="AU439" s="256" t="s">
        <v>77</v>
      </c>
      <c r="AV439" s="12" t="s">
        <v>129</v>
      </c>
      <c r="AW439" s="12" t="s">
        <v>33</v>
      </c>
      <c r="AX439" s="12" t="s">
        <v>77</v>
      </c>
      <c r="AY439" s="256" t="s">
        <v>122</v>
      </c>
    </row>
    <row r="440" s="1" customFormat="1" ht="153" customHeight="1">
      <c r="B440" s="45"/>
      <c r="C440" s="257" t="s">
        <v>494</v>
      </c>
      <c r="D440" s="257" t="s">
        <v>268</v>
      </c>
      <c r="E440" s="258" t="s">
        <v>495</v>
      </c>
      <c r="F440" s="259" t="s">
        <v>496</v>
      </c>
      <c r="G440" s="260" t="s">
        <v>223</v>
      </c>
      <c r="H440" s="261">
        <v>30.536000000000001</v>
      </c>
      <c r="I440" s="262"/>
      <c r="J440" s="263">
        <f>ROUND(I440*H440,2)</f>
        <v>0</v>
      </c>
      <c r="K440" s="259" t="s">
        <v>127</v>
      </c>
      <c r="L440" s="71"/>
      <c r="M440" s="264" t="s">
        <v>21</v>
      </c>
      <c r="N440" s="265" t="s">
        <v>40</v>
      </c>
      <c r="O440" s="46"/>
      <c r="P440" s="221">
        <f>O440*H440</f>
        <v>0</v>
      </c>
      <c r="Q440" s="221">
        <v>0</v>
      </c>
      <c r="R440" s="221">
        <f>Q440*H440</f>
        <v>0</v>
      </c>
      <c r="S440" s="221">
        <v>0</v>
      </c>
      <c r="T440" s="222">
        <f>S440*H440</f>
        <v>0</v>
      </c>
      <c r="AR440" s="23" t="s">
        <v>317</v>
      </c>
      <c r="AT440" s="23" t="s">
        <v>268</v>
      </c>
      <c r="AU440" s="23" t="s">
        <v>77</v>
      </c>
      <c r="AY440" s="23" t="s">
        <v>122</v>
      </c>
      <c r="BE440" s="223">
        <f>IF(N440="základní",J440,0)</f>
        <v>0</v>
      </c>
      <c r="BF440" s="223">
        <f>IF(N440="snížená",J440,0)</f>
        <v>0</v>
      </c>
      <c r="BG440" s="223">
        <f>IF(N440="zákl. přenesená",J440,0)</f>
        <v>0</v>
      </c>
      <c r="BH440" s="223">
        <f>IF(N440="sníž. přenesená",J440,0)</f>
        <v>0</v>
      </c>
      <c r="BI440" s="223">
        <f>IF(N440="nulová",J440,0)</f>
        <v>0</v>
      </c>
      <c r="BJ440" s="23" t="s">
        <v>77</v>
      </c>
      <c r="BK440" s="223">
        <f>ROUND(I440*H440,2)</f>
        <v>0</v>
      </c>
      <c r="BL440" s="23" t="s">
        <v>317</v>
      </c>
      <c r="BM440" s="23" t="s">
        <v>497</v>
      </c>
    </row>
    <row r="441" s="11" customFormat="1">
      <c r="B441" s="236"/>
      <c r="C441" s="237"/>
      <c r="D441" s="226" t="s">
        <v>131</v>
      </c>
      <c r="E441" s="238" t="s">
        <v>21</v>
      </c>
      <c r="F441" s="239" t="s">
        <v>498</v>
      </c>
      <c r="G441" s="237"/>
      <c r="H441" s="238" t="s">
        <v>21</v>
      </c>
      <c r="I441" s="240"/>
      <c r="J441" s="237"/>
      <c r="K441" s="237"/>
      <c r="L441" s="241"/>
      <c r="M441" s="242"/>
      <c r="N441" s="243"/>
      <c r="O441" s="243"/>
      <c r="P441" s="243"/>
      <c r="Q441" s="243"/>
      <c r="R441" s="243"/>
      <c r="S441" s="243"/>
      <c r="T441" s="244"/>
      <c r="AT441" s="245" t="s">
        <v>131</v>
      </c>
      <c r="AU441" s="245" t="s">
        <v>77</v>
      </c>
      <c r="AV441" s="11" t="s">
        <v>77</v>
      </c>
      <c r="AW441" s="11" t="s">
        <v>33</v>
      </c>
      <c r="AX441" s="11" t="s">
        <v>69</v>
      </c>
      <c r="AY441" s="245" t="s">
        <v>122</v>
      </c>
    </row>
    <row r="442" s="10" customFormat="1">
      <c r="B442" s="224"/>
      <c r="C442" s="225"/>
      <c r="D442" s="226" t="s">
        <v>131</v>
      </c>
      <c r="E442" s="227" t="s">
        <v>21</v>
      </c>
      <c r="F442" s="228" t="s">
        <v>499</v>
      </c>
      <c r="G442" s="225"/>
      <c r="H442" s="229">
        <v>5.0099999999999998</v>
      </c>
      <c r="I442" s="230"/>
      <c r="J442" s="225"/>
      <c r="K442" s="225"/>
      <c r="L442" s="231"/>
      <c r="M442" s="232"/>
      <c r="N442" s="233"/>
      <c r="O442" s="233"/>
      <c r="P442" s="233"/>
      <c r="Q442" s="233"/>
      <c r="R442" s="233"/>
      <c r="S442" s="233"/>
      <c r="T442" s="234"/>
      <c r="AT442" s="235" t="s">
        <v>131</v>
      </c>
      <c r="AU442" s="235" t="s">
        <v>77</v>
      </c>
      <c r="AV442" s="10" t="s">
        <v>79</v>
      </c>
      <c r="AW442" s="10" t="s">
        <v>33</v>
      </c>
      <c r="AX442" s="10" t="s">
        <v>69</v>
      </c>
      <c r="AY442" s="235" t="s">
        <v>122</v>
      </c>
    </row>
    <row r="443" s="11" customFormat="1">
      <c r="B443" s="236"/>
      <c r="C443" s="237"/>
      <c r="D443" s="226" t="s">
        <v>131</v>
      </c>
      <c r="E443" s="238" t="s">
        <v>21</v>
      </c>
      <c r="F443" s="239" t="s">
        <v>500</v>
      </c>
      <c r="G443" s="237"/>
      <c r="H443" s="238" t="s">
        <v>21</v>
      </c>
      <c r="I443" s="240"/>
      <c r="J443" s="237"/>
      <c r="K443" s="237"/>
      <c r="L443" s="241"/>
      <c r="M443" s="242"/>
      <c r="N443" s="243"/>
      <c r="O443" s="243"/>
      <c r="P443" s="243"/>
      <c r="Q443" s="243"/>
      <c r="R443" s="243"/>
      <c r="S443" s="243"/>
      <c r="T443" s="244"/>
      <c r="AT443" s="245" t="s">
        <v>131</v>
      </c>
      <c r="AU443" s="245" t="s">
        <v>77</v>
      </c>
      <c r="AV443" s="11" t="s">
        <v>77</v>
      </c>
      <c r="AW443" s="11" t="s">
        <v>33</v>
      </c>
      <c r="AX443" s="11" t="s">
        <v>69</v>
      </c>
      <c r="AY443" s="245" t="s">
        <v>122</v>
      </c>
    </row>
    <row r="444" s="10" customFormat="1">
      <c r="B444" s="224"/>
      <c r="C444" s="225"/>
      <c r="D444" s="226" t="s">
        <v>131</v>
      </c>
      <c r="E444" s="227" t="s">
        <v>21</v>
      </c>
      <c r="F444" s="228" t="s">
        <v>501</v>
      </c>
      <c r="G444" s="225"/>
      <c r="H444" s="229">
        <v>25.526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AT444" s="235" t="s">
        <v>131</v>
      </c>
      <c r="AU444" s="235" t="s">
        <v>77</v>
      </c>
      <c r="AV444" s="10" t="s">
        <v>79</v>
      </c>
      <c r="AW444" s="10" t="s">
        <v>33</v>
      </c>
      <c r="AX444" s="10" t="s">
        <v>69</v>
      </c>
      <c r="AY444" s="235" t="s">
        <v>122</v>
      </c>
    </row>
    <row r="445" s="12" customFormat="1">
      <c r="B445" s="246"/>
      <c r="C445" s="247"/>
      <c r="D445" s="226" t="s">
        <v>131</v>
      </c>
      <c r="E445" s="248" t="s">
        <v>21</v>
      </c>
      <c r="F445" s="249" t="s">
        <v>137</v>
      </c>
      <c r="G445" s="247"/>
      <c r="H445" s="250">
        <v>30.536000000000001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AT445" s="256" t="s">
        <v>131</v>
      </c>
      <c r="AU445" s="256" t="s">
        <v>77</v>
      </c>
      <c r="AV445" s="12" t="s">
        <v>129</v>
      </c>
      <c r="AW445" s="12" t="s">
        <v>33</v>
      </c>
      <c r="AX445" s="12" t="s">
        <v>77</v>
      </c>
      <c r="AY445" s="256" t="s">
        <v>122</v>
      </c>
    </row>
    <row r="446" s="1" customFormat="1" ht="127.5" customHeight="1">
      <c r="B446" s="45"/>
      <c r="C446" s="257" t="s">
        <v>502</v>
      </c>
      <c r="D446" s="257" t="s">
        <v>268</v>
      </c>
      <c r="E446" s="258" t="s">
        <v>503</v>
      </c>
      <c r="F446" s="259" t="s">
        <v>504</v>
      </c>
      <c r="G446" s="260" t="s">
        <v>223</v>
      </c>
      <c r="H446" s="261">
        <v>183.71799999999999</v>
      </c>
      <c r="I446" s="262"/>
      <c r="J446" s="263">
        <f>ROUND(I446*H446,2)</f>
        <v>0</v>
      </c>
      <c r="K446" s="259" t="s">
        <v>127</v>
      </c>
      <c r="L446" s="71"/>
      <c r="M446" s="264" t="s">
        <v>21</v>
      </c>
      <c r="N446" s="265" t="s">
        <v>40</v>
      </c>
      <c r="O446" s="46"/>
      <c r="P446" s="221">
        <f>O446*H446</f>
        <v>0</v>
      </c>
      <c r="Q446" s="221">
        <v>0</v>
      </c>
      <c r="R446" s="221">
        <f>Q446*H446</f>
        <v>0</v>
      </c>
      <c r="S446" s="221">
        <v>0</v>
      </c>
      <c r="T446" s="222">
        <f>S446*H446</f>
        <v>0</v>
      </c>
      <c r="AR446" s="23" t="s">
        <v>129</v>
      </c>
      <c r="AT446" s="23" t="s">
        <v>268</v>
      </c>
      <c r="AU446" s="23" t="s">
        <v>77</v>
      </c>
      <c r="AY446" s="23" t="s">
        <v>122</v>
      </c>
      <c r="BE446" s="223">
        <f>IF(N446="základní",J446,0)</f>
        <v>0</v>
      </c>
      <c r="BF446" s="223">
        <f>IF(N446="snížená",J446,0)</f>
        <v>0</v>
      </c>
      <c r="BG446" s="223">
        <f>IF(N446="zákl. přenesená",J446,0)</f>
        <v>0</v>
      </c>
      <c r="BH446" s="223">
        <f>IF(N446="sníž. přenesená",J446,0)</f>
        <v>0</v>
      </c>
      <c r="BI446" s="223">
        <f>IF(N446="nulová",J446,0)</f>
        <v>0</v>
      </c>
      <c r="BJ446" s="23" t="s">
        <v>77</v>
      </c>
      <c r="BK446" s="223">
        <f>ROUND(I446*H446,2)</f>
        <v>0</v>
      </c>
      <c r="BL446" s="23" t="s">
        <v>129</v>
      </c>
      <c r="BM446" s="23" t="s">
        <v>505</v>
      </c>
    </row>
    <row r="447" s="11" customFormat="1">
      <c r="B447" s="236"/>
      <c r="C447" s="237"/>
      <c r="D447" s="226" t="s">
        <v>131</v>
      </c>
      <c r="E447" s="238" t="s">
        <v>21</v>
      </c>
      <c r="F447" s="239" t="s">
        <v>506</v>
      </c>
      <c r="G447" s="237"/>
      <c r="H447" s="238" t="s">
        <v>21</v>
      </c>
      <c r="I447" s="240"/>
      <c r="J447" s="237"/>
      <c r="K447" s="237"/>
      <c r="L447" s="241"/>
      <c r="M447" s="242"/>
      <c r="N447" s="243"/>
      <c r="O447" s="243"/>
      <c r="P447" s="243"/>
      <c r="Q447" s="243"/>
      <c r="R447" s="243"/>
      <c r="S447" s="243"/>
      <c r="T447" s="244"/>
      <c r="AT447" s="245" t="s">
        <v>131</v>
      </c>
      <c r="AU447" s="245" t="s">
        <v>77</v>
      </c>
      <c r="AV447" s="11" t="s">
        <v>77</v>
      </c>
      <c r="AW447" s="11" t="s">
        <v>33</v>
      </c>
      <c r="AX447" s="11" t="s">
        <v>69</v>
      </c>
      <c r="AY447" s="245" t="s">
        <v>122</v>
      </c>
    </row>
    <row r="448" s="10" customFormat="1">
      <c r="B448" s="224"/>
      <c r="C448" s="225"/>
      <c r="D448" s="226" t="s">
        <v>131</v>
      </c>
      <c r="E448" s="227" t="s">
        <v>21</v>
      </c>
      <c r="F448" s="228" t="s">
        <v>507</v>
      </c>
      <c r="G448" s="225"/>
      <c r="H448" s="229">
        <v>183.71799999999999</v>
      </c>
      <c r="I448" s="230"/>
      <c r="J448" s="225"/>
      <c r="K448" s="225"/>
      <c r="L448" s="231"/>
      <c r="M448" s="232"/>
      <c r="N448" s="233"/>
      <c r="O448" s="233"/>
      <c r="P448" s="233"/>
      <c r="Q448" s="233"/>
      <c r="R448" s="233"/>
      <c r="S448" s="233"/>
      <c r="T448" s="234"/>
      <c r="AT448" s="235" t="s">
        <v>131</v>
      </c>
      <c r="AU448" s="235" t="s">
        <v>77</v>
      </c>
      <c r="AV448" s="10" t="s">
        <v>79</v>
      </c>
      <c r="AW448" s="10" t="s">
        <v>33</v>
      </c>
      <c r="AX448" s="10" t="s">
        <v>69</v>
      </c>
      <c r="AY448" s="235" t="s">
        <v>122</v>
      </c>
    </row>
    <row r="449" s="12" customFormat="1">
      <c r="B449" s="246"/>
      <c r="C449" s="247"/>
      <c r="D449" s="226" t="s">
        <v>131</v>
      </c>
      <c r="E449" s="248" t="s">
        <v>21</v>
      </c>
      <c r="F449" s="249" t="s">
        <v>137</v>
      </c>
      <c r="G449" s="247"/>
      <c r="H449" s="250">
        <v>183.71799999999999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AT449" s="256" t="s">
        <v>131</v>
      </c>
      <c r="AU449" s="256" t="s">
        <v>77</v>
      </c>
      <c r="AV449" s="12" t="s">
        <v>129</v>
      </c>
      <c r="AW449" s="12" t="s">
        <v>33</v>
      </c>
      <c r="AX449" s="12" t="s">
        <v>77</v>
      </c>
      <c r="AY449" s="256" t="s">
        <v>122</v>
      </c>
    </row>
    <row r="450" s="1" customFormat="1" ht="153" customHeight="1">
      <c r="B450" s="45"/>
      <c r="C450" s="257" t="s">
        <v>508</v>
      </c>
      <c r="D450" s="257" t="s">
        <v>268</v>
      </c>
      <c r="E450" s="258" t="s">
        <v>509</v>
      </c>
      <c r="F450" s="259" t="s">
        <v>510</v>
      </c>
      <c r="G450" s="260" t="s">
        <v>223</v>
      </c>
      <c r="H450" s="261">
        <v>6.2279999999999998</v>
      </c>
      <c r="I450" s="262"/>
      <c r="J450" s="263">
        <f>ROUND(I450*H450,2)</f>
        <v>0</v>
      </c>
      <c r="K450" s="259" t="s">
        <v>127</v>
      </c>
      <c r="L450" s="71"/>
      <c r="M450" s="264" t="s">
        <v>21</v>
      </c>
      <c r="N450" s="265" t="s">
        <v>40</v>
      </c>
      <c r="O450" s="46"/>
      <c r="P450" s="221">
        <f>O450*H450</f>
        <v>0</v>
      </c>
      <c r="Q450" s="221">
        <v>0</v>
      </c>
      <c r="R450" s="221">
        <f>Q450*H450</f>
        <v>0</v>
      </c>
      <c r="S450" s="221">
        <v>0</v>
      </c>
      <c r="T450" s="222">
        <f>S450*H450</f>
        <v>0</v>
      </c>
      <c r="AR450" s="23" t="s">
        <v>317</v>
      </c>
      <c r="AT450" s="23" t="s">
        <v>268</v>
      </c>
      <c r="AU450" s="23" t="s">
        <v>77</v>
      </c>
      <c r="AY450" s="23" t="s">
        <v>122</v>
      </c>
      <c r="BE450" s="223">
        <f>IF(N450="základní",J450,0)</f>
        <v>0</v>
      </c>
      <c r="BF450" s="223">
        <f>IF(N450="snížená",J450,0)</f>
        <v>0</v>
      </c>
      <c r="BG450" s="223">
        <f>IF(N450="zákl. přenesená",J450,0)</f>
        <v>0</v>
      </c>
      <c r="BH450" s="223">
        <f>IF(N450="sníž. přenesená",J450,0)</f>
        <v>0</v>
      </c>
      <c r="BI450" s="223">
        <f>IF(N450="nulová",J450,0)</f>
        <v>0</v>
      </c>
      <c r="BJ450" s="23" t="s">
        <v>77</v>
      </c>
      <c r="BK450" s="223">
        <f>ROUND(I450*H450,2)</f>
        <v>0</v>
      </c>
      <c r="BL450" s="23" t="s">
        <v>317</v>
      </c>
      <c r="BM450" s="23" t="s">
        <v>511</v>
      </c>
    </row>
    <row r="451" s="11" customFormat="1">
      <c r="B451" s="236"/>
      <c r="C451" s="237"/>
      <c r="D451" s="226" t="s">
        <v>131</v>
      </c>
      <c r="E451" s="238" t="s">
        <v>21</v>
      </c>
      <c r="F451" s="239" t="s">
        <v>512</v>
      </c>
      <c r="G451" s="237"/>
      <c r="H451" s="238" t="s">
        <v>21</v>
      </c>
      <c r="I451" s="240"/>
      <c r="J451" s="237"/>
      <c r="K451" s="237"/>
      <c r="L451" s="241"/>
      <c r="M451" s="242"/>
      <c r="N451" s="243"/>
      <c r="O451" s="243"/>
      <c r="P451" s="243"/>
      <c r="Q451" s="243"/>
      <c r="R451" s="243"/>
      <c r="S451" s="243"/>
      <c r="T451" s="244"/>
      <c r="AT451" s="245" t="s">
        <v>131</v>
      </c>
      <c r="AU451" s="245" t="s">
        <v>77</v>
      </c>
      <c r="AV451" s="11" t="s">
        <v>77</v>
      </c>
      <c r="AW451" s="11" t="s">
        <v>33</v>
      </c>
      <c r="AX451" s="11" t="s">
        <v>69</v>
      </c>
      <c r="AY451" s="245" t="s">
        <v>122</v>
      </c>
    </row>
    <row r="452" s="10" customFormat="1">
      <c r="B452" s="224"/>
      <c r="C452" s="225"/>
      <c r="D452" s="226" t="s">
        <v>131</v>
      </c>
      <c r="E452" s="227" t="s">
        <v>21</v>
      </c>
      <c r="F452" s="228" t="s">
        <v>513</v>
      </c>
      <c r="G452" s="225"/>
      <c r="H452" s="229">
        <v>6.2279999999999998</v>
      </c>
      <c r="I452" s="230"/>
      <c r="J452" s="225"/>
      <c r="K452" s="225"/>
      <c r="L452" s="231"/>
      <c r="M452" s="232"/>
      <c r="N452" s="233"/>
      <c r="O452" s="233"/>
      <c r="P452" s="233"/>
      <c r="Q452" s="233"/>
      <c r="R452" s="233"/>
      <c r="S452" s="233"/>
      <c r="T452" s="234"/>
      <c r="AT452" s="235" t="s">
        <v>131</v>
      </c>
      <c r="AU452" s="235" t="s">
        <v>77</v>
      </c>
      <c r="AV452" s="10" t="s">
        <v>79</v>
      </c>
      <c r="AW452" s="10" t="s">
        <v>33</v>
      </c>
      <c r="AX452" s="10" t="s">
        <v>69</v>
      </c>
      <c r="AY452" s="235" t="s">
        <v>122</v>
      </c>
    </row>
    <row r="453" s="12" customFormat="1">
      <c r="B453" s="246"/>
      <c r="C453" s="247"/>
      <c r="D453" s="226" t="s">
        <v>131</v>
      </c>
      <c r="E453" s="248" t="s">
        <v>21</v>
      </c>
      <c r="F453" s="249" t="s">
        <v>137</v>
      </c>
      <c r="G453" s="247"/>
      <c r="H453" s="250">
        <v>6.2279999999999998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AT453" s="256" t="s">
        <v>131</v>
      </c>
      <c r="AU453" s="256" t="s">
        <v>77</v>
      </c>
      <c r="AV453" s="12" t="s">
        <v>129</v>
      </c>
      <c r="AW453" s="12" t="s">
        <v>33</v>
      </c>
      <c r="AX453" s="12" t="s">
        <v>77</v>
      </c>
      <c r="AY453" s="256" t="s">
        <v>122</v>
      </c>
    </row>
    <row r="454" s="1" customFormat="1" ht="153" customHeight="1">
      <c r="B454" s="45"/>
      <c r="C454" s="257" t="s">
        <v>514</v>
      </c>
      <c r="D454" s="257" t="s">
        <v>268</v>
      </c>
      <c r="E454" s="258" t="s">
        <v>515</v>
      </c>
      <c r="F454" s="259" t="s">
        <v>516</v>
      </c>
      <c r="G454" s="260" t="s">
        <v>223</v>
      </c>
      <c r="H454" s="261">
        <v>3.52</v>
      </c>
      <c r="I454" s="262"/>
      <c r="J454" s="263">
        <f>ROUND(I454*H454,2)</f>
        <v>0</v>
      </c>
      <c r="K454" s="259" t="s">
        <v>127</v>
      </c>
      <c r="L454" s="71"/>
      <c r="M454" s="264" t="s">
        <v>21</v>
      </c>
      <c r="N454" s="265" t="s">
        <v>40</v>
      </c>
      <c r="O454" s="46"/>
      <c r="P454" s="221">
        <f>O454*H454</f>
        <v>0</v>
      </c>
      <c r="Q454" s="221">
        <v>0</v>
      </c>
      <c r="R454" s="221">
        <f>Q454*H454</f>
        <v>0</v>
      </c>
      <c r="S454" s="221">
        <v>0</v>
      </c>
      <c r="T454" s="222">
        <f>S454*H454</f>
        <v>0</v>
      </c>
      <c r="AR454" s="23" t="s">
        <v>317</v>
      </c>
      <c r="AT454" s="23" t="s">
        <v>268</v>
      </c>
      <c r="AU454" s="23" t="s">
        <v>77</v>
      </c>
      <c r="AY454" s="23" t="s">
        <v>122</v>
      </c>
      <c r="BE454" s="223">
        <f>IF(N454="základní",J454,0)</f>
        <v>0</v>
      </c>
      <c r="BF454" s="223">
        <f>IF(N454="snížená",J454,0)</f>
        <v>0</v>
      </c>
      <c r="BG454" s="223">
        <f>IF(N454="zákl. přenesená",J454,0)</f>
        <v>0</v>
      </c>
      <c r="BH454" s="223">
        <f>IF(N454="sníž. přenesená",J454,0)</f>
        <v>0</v>
      </c>
      <c r="BI454" s="223">
        <f>IF(N454="nulová",J454,0)</f>
        <v>0</v>
      </c>
      <c r="BJ454" s="23" t="s">
        <v>77</v>
      </c>
      <c r="BK454" s="223">
        <f>ROUND(I454*H454,2)</f>
        <v>0</v>
      </c>
      <c r="BL454" s="23" t="s">
        <v>317</v>
      </c>
      <c r="BM454" s="23" t="s">
        <v>517</v>
      </c>
    </row>
    <row r="455" s="11" customFormat="1">
      <c r="B455" s="236"/>
      <c r="C455" s="237"/>
      <c r="D455" s="226" t="s">
        <v>131</v>
      </c>
      <c r="E455" s="238" t="s">
        <v>21</v>
      </c>
      <c r="F455" s="239" t="s">
        <v>518</v>
      </c>
      <c r="G455" s="237"/>
      <c r="H455" s="238" t="s">
        <v>21</v>
      </c>
      <c r="I455" s="240"/>
      <c r="J455" s="237"/>
      <c r="K455" s="237"/>
      <c r="L455" s="241"/>
      <c r="M455" s="242"/>
      <c r="N455" s="243"/>
      <c r="O455" s="243"/>
      <c r="P455" s="243"/>
      <c r="Q455" s="243"/>
      <c r="R455" s="243"/>
      <c r="S455" s="243"/>
      <c r="T455" s="244"/>
      <c r="AT455" s="245" t="s">
        <v>131</v>
      </c>
      <c r="AU455" s="245" t="s">
        <v>77</v>
      </c>
      <c r="AV455" s="11" t="s">
        <v>77</v>
      </c>
      <c r="AW455" s="11" t="s">
        <v>33</v>
      </c>
      <c r="AX455" s="11" t="s">
        <v>69</v>
      </c>
      <c r="AY455" s="245" t="s">
        <v>122</v>
      </c>
    </row>
    <row r="456" s="10" customFormat="1">
      <c r="B456" s="224"/>
      <c r="C456" s="225"/>
      <c r="D456" s="226" t="s">
        <v>131</v>
      </c>
      <c r="E456" s="227" t="s">
        <v>21</v>
      </c>
      <c r="F456" s="228" t="s">
        <v>519</v>
      </c>
      <c r="G456" s="225"/>
      <c r="H456" s="229">
        <v>3.52</v>
      </c>
      <c r="I456" s="230"/>
      <c r="J456" s="225"/>
      <c r="K456" s="225"/>
      <c r="L456" s="231"/>
      <c r="M456" s="232"/>
      <c r="N456" s="233"/>
      <c r="O456" s="233"/>
      <c r="P456" s="233"/>
      <c r="Q456" s="233"/>
      <c r="R456" s="233"/>
      <c r="S456" s="233"/>
      <c r="T456" s="234"/>
      <c r="AT456" s="235" t="s">
        <v>131</v>
      </c>
      <c r="AU456" s="235" t="s">
        <v>77</v>
      </c>
      <c r="AV456" s="10" t="s">
        <v>79</v>
      </c>
      <c r="AW456" s="10" t="s">
        <v>33</v>
      </c>
      <c r="AX456" s="10" t="s">
        <v>69</v>
      </c>
      <c r="AY456" s="235" t="s">
        <v>122</v>
      </c>
    </row>
    <row r="457" s="12" customFormat="1">
      <c r="B457" s="246"/>
      <c r="C457" s="247"/>
      <c r="D457" s="226" t="s">
        <v>131</v>
      </c>
      <c r="E457" s="248" t="s">
        <v>21</v>
      </c>
      <c r="F457" s="249" t="s">
        <v>137</v>
      </c>
      <c r="G457" s="247"/>
      <c r="H457" s="250">
        <v>3.52</v>
      </c>
      <c r="I457" s="251"/>
      <c r="J457" s="247"/>
      <c r="K457" s="247"/>
      <c r="L457" s="252"/>
      <c r="M457" s="253"/>
      <c r="N457" s="254"/>
      <c r="O457" s="254"/>
      <c r="P457" s="254"/>
      <c r="Q457" s="254"/>
      <c r="R457" s="254"/>
      <c r="S457" s="254"/>
      <c r="T457" s="255"/>
      <c r="AT457" s="256" t="s">
        <v>131</v>
      </c>
      <c r="AU457" s="256" t="s">
        <v>77</v>
      </c>
      <c r="AV457" s="12" t="s">
        <v>129</v>
      </c>
      <c r="AW457" s="12" t="s">
        <v>33</v>
      </c>
      <c r="AX457" s="12" t="s">
        <v>77</v>
      </c>
      <c r="AY457" s="256" t="s">
        <v>122</v>
      </c>
    </row>
    <row r="458" s="1" customFormat="1" ht="38.25" customHeight="1">
      <c r="B458" s="45"/>
      <c r="C458" s="257" t="s">
        <v>520</v>
      </c>
      <c r="D458" s="257" t="s">
        <v>268</v>
      </c>
      <c r="E458" s="258" t="s">
        <v>521</v>
      </c>
      <c r="F458" s="259" t="s">
        <v>522</v>
      </c>
      <c r="G458" s="260" t="s">
        <v>223</v>
      </c>
      <c r="H458" s="261">
        <v>1187.6800000000001</v>
      </c>
      <c r="I458" s="262"/>
      <c r="J458" s="263">
        <f>ROUND(I458*H458,2)</f>
        <v>0</v>
      </c>
      <c r="K458" s="259" t="s">
        <v>127</v>
      </c>
      <c r="L458" s="71"/>
      <c r="M458" s="264" t="s">
        <v>21</v>
      </c>
      <c r="N458" s="265" t="s">
        <v>40</v>
      </c>
      <c r="O458" s="46"/>
      <c r="P458" s="221">
        <f>O458*H458</f>
        <v>0</v>
      </c>
      <c r="Q458" s="221">
        <v>0</v>
      </c>
      <c r="R458" s="221">
        <f>Q458*H458</f>
        <v>0</v>
      </c>
      <c r="S458" s="221">
        <v>0</v>
      </c>
      <c r="T458" s="222">
        <f>S458*H458</f>
        <v>0</v>
      </c>
      <c r="AR458" s="23" t="s">
        <v>129</v>
      </c>
      <c r="AT458" s="23" t="s">
        <v>268</v>
      </c>
      <c r="AU458" s="23" t="s">
        <v>77</v>
      </c>
      <c r="AY458" s="23" t="s">
        <v>122</v>
      </c>
      <c r="BE458" s="223">
        <f>IF(N458="základní",J458,0)</f>
        <v>0</v>
      </c>
      <c r="BF458" s="223">
        <f>IF(N458="snížená",J458,0)</f>
        <v>0</v>
      </c>
      <c r="BG458" s="223">
        <f>IF(N458="zákl. přenesená",J458,0)</f>
        <v>0</v>
      </c>
      <c r="BH458" s="223">
        <f>IF(N458="sníž. přenesená",J458,0)</f>
        <v>0</v>
      </c>
      <c r="BI458" s="223">
        <f>IF(N458="nulová",J458,0)</f>
        <v>0</v>
      </c>
      <c r="BJ458" s="23" t="s">
        <v>77</v>
      </c>
      <c r="BK458" s="223">
        <f>ROUND(I458*H458,2)</f>
        <v>0</v>
      </c>
      <c r="BL458" s="23" t="s">
        <v>129</v>
      </c>
      <c r="BM458" s="23" t="s">
        <v>523</v>
      </c>
    </row>
    <row r="459" s="11" customFormat="1">
      <c r="B459" s="236"/>
      <c r="C459" s="237"/>
      <c r="D459" s="226" t="s">
        <v>131</v>
      </c>
      <c r="E459" s="238" t="s">
        <v>21</v>
      </c>
      <c r="F459" s="239" t="s">
        <v>479</v>
      </c>
      <c r="G459" s="237"/>
      <c r="H459" s="238" t="s">
        <v>21</v>
      </c>
      <c r="I459" s="240"/>
      <c r="J459" s="237"/>
      <c r="K459" s="237"/>
      <c r="L459" s="241"/>
      <c r="M459" s="242"/>
      <c r="N459" s="243"/>
      <c r="O459" s="243"/>
      <c r="P459" s="243"/>
      <c r="Q459" s="243"/>
      <c r="R459" s="243"/>
      <c r="S459" s="243"/>
      <c r="T459" s="244"/>
      <c r="AT459" s="245" t="s">
        <v>131</v>
      </c>
      <c r="AU459" s="245" t="s">
        <v>77</v>
      </c>
      <c r="AV459" s="11" t="s">
        <v>77</v>
      </c>
      <c r="AW459" s="11" t="s">
        <v>33</v>
      </c>
      <c r="AX459" s="11" t="s">
        <v>69</v>
      </c>
      <c r="AY459" s="245" t="s">
        <v>122</v>
      </c>
    </row>
    <row r="460" s="10" customFormat="1">
      <c r="B460" s="224"/>
      <c r="C460" s="225"/>
      <c r="D460" s="226" t="s">
        <v>131</v>
      </c>
      <c r="E460" s="227" t="s">
        <v>21</v>
      </c>
      <c r="F460" s="228" t="s">
        <v>480</v>
      </c>
      <c r="G460" s="225"/>
      <c r="H460" s="229">
        <v>91.680000000000007</v>
      </c>
      <c r="I460" s="230"/>
      <c r="J460" s="225"/>
      <c r="K460" s="225"/>
      <c r="L460" s="231"/>
      <c r="M460" s="232"/>
      <c r="N460" s="233"/>
      <c r="O460" s="233"/>
      <c r="P460" s="233"/>
      <c r="Q460" s="233"/>
      <c r="R460" s="233"/>
      <c r="S460" s="233"/>
      <c r="T460" s="234"/>
      <c r="AT460" s="235" t="s">
        <v>131</v>
      </c>
      <c r="AU460" s="235" t="s">
        <v>77</v>
      </c>
      <c r="AV460" s="10" t="s">
        <v>79</v>
      </c>
      <c r="AW460" s="10" t="s">
        <v>33</v>
      </c>
      <c r="AX460" s="10" t="s">
        <v>69</v>
      </c>
      <c r="AY460" s="235" t="s">
        <v>122</v>
      </c>
    </row>
    <row r="461" s="11" customFormat="1">
      <c r="B461" s="236"/>
      <c r="C461" s="237"/>
      <c r="D461" s="226" t="s">
        <v>131</v>
      </c>
      <c r="E461" s="238" t="s">
        <v>21</v>
      </c>
      <c r="F461" s="239" t="s">
        <v>481</v>
      </c>
      <c r="G461" s="237"/>
      <c r="H461" s="238" t="s">
        <v>21</v>
      </c>
      <c r="I461" s="240"/>
      <c r="J461" s="237"/>
      <c r="K461" s="237"/>
      <c r="L461" s="241"/>
      <c r="M461" s="242"/>
      <c r="N461" s="243"/>
      <c r="O461" s="243"/>
      <c r="P461" s="243"/>
      <c r="Q461" s="243"/>
      <c r="R461" s="243"/>
      <c r="S461" s="243"/>
      <c r="T461" s="244"/>
      <c r="AT461" s="245" t="s">
        <v>131</v>
      </c>
      <c r="AU461" s="245" t="s">
        <v>77</v>
      </c>
      <c r="AV461" s="11" t="s">
        <v>77</v>
      </c>
      <c r="AW461" s="11" t="s">
        <v>33</v>
      </c>
      <c r="AX461" s="11" t="s">
        <v>69</v>
      </c>
      <c r="AY461" s="245" t="s">
        <v>122</v>
      </c>
    </row>
    <row r="462" s="10" customFormat="1">
      <c r="B462" s="224"/>
      <c r="C462" s="225"/>
      <c r="D462" s="226" t="s">
        <v>131</v>
      </c>
      <c r="E462" s="227" t="s">
        <v>21</v>
      </c>
      <c r="F462" s="228" t="s">
        <v>482</v>
      </c>
      <c r="G462" s="225"/>
      <c r="H462" s="229">
        <v>1096</v>
      </c>
      <c r="I462" s="230"/>
      <c r="J462" s="225"/>
      <c r="K462" s="225"/>
      <c r="L462" s="231"/>
      <c r="M462" s="232"/>
      <c r="N462" s="233"/>
      <c r="O462" s="233"/>
      <c r="P462" s="233"/>
      <c r="Q462" s="233"/>
      <c r="R462" s="233"/>
      <c r="S462" s="233"/>
      <c r="T462" s="234"/>
      <c r="AT462" s="235" t="s">
        <v>131</v>
      </c>
      <c r="AU462" s="235" t="s">
        <v>77</v>
      </c>
      <c r="AV462" s="10" t="s">
        <v>79</v>
      </c>
      <c r="AW462" s="10" t="s">
        <v>33</v>
      </c>
      <c r="AX462" s="10" t="s">
        <v>69</v>
      </c>
      <c r="AY462" s="235" t="s">
        <v>122</v>
      </c>
    </row>
    <row r="463" s="12" customFormat="1">
      <c r="B463" s="246"/>
      <c r="C463" s="247"/>
      <c r="D463" s="226" t="s">
        <v>131</v>
      </c>
      <c r="E463" s="248" t="s">
        <v>21</v>
      </c>
      <c r="F463" s="249" t="s">
        <v>137</v>
      </c>
      <c r="G463" s="247"/>
      <c r="H463" s="250">
        <v>1187.6800000000001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5"/>
      <c r="AT463" s="256" t="s">
        <v>131</v>
      </c>
      <c r="AU463" s="256" t="s">
        <v>77</v>
      </c>
      <c r="AV463" s="12" t="s">
        <v>129</v>
      </c>
      <c r="AW463" s="12" t="s">
        <v>33</v>
      </c>
      <c r="AX463" s="12" t="s">
        <v>77</v>
      </c>
      <c r="AY463" s="256" t="s">
        <v>122</v>
      </c>
    </row>
    <row r="464" s="1" customFormat="1" ht="25.5" customHeight="1">
      <c r="B464" s="45"/>
      <c r="C464" s="257" t="s">
        <v>524</v>
      </c>
      <c r="D464" s="257" t="s">
        <v>268</v>
      </c>
      <c r="E464" s="258" t="s">
        <v>525</v>
      </c>
      <c r="F464" s="259" t="s">
        <v>526</v>
      </c>
      <c r="G464" s="260" t="s">
        <v>223</v>
      </c>
      <c r="H464" s="261">
        <v>183.71799999999999</v>
      </c>
      <c r="I464" s="262"/>
      <c r="J464" s="263">
        <f>ROUND(I464*H464,2)</f>
        <v>0</v>
      </c>
      <c r="K464" s="259" t="s">
        <v>127</v>
      </c>
      <c r="L464" s="71"/>
      <c r="M464" s="264" t="s">
        <v>21</v>
      </c>
      <c r="N464" s="265" t="s">
        <v>40</v>
      </c>
      <c r="O464" s="46"/>
      <c r="P464" s="221">
        <f>O464*H464</f>
        <v>0</v>
      </c>
      <c r="Q464" s="221">
        <v>0</v>
      </c>
      <c r="R464" s="221">
        <f>Q464*H464</f>
        <v>0</v>
      </c>
      <c r="S464" s="221">
        <v>0</v>
      </c>
      <c r="T464" s="222">
        <f>S464*H464</f>
        <v>0</v>
      </c>
      <c r="AR464" s="23" t="s">
        <v>129</v>
      </c>
      <c r="AT464" s="23" t="s">
        <v>268</v>
      </c>
      <c r="AU464" s="23" t="s">
        <v>77</v>
      </c>
      <c r="AY464" s="23" t="s">
        <v>122</v>
      </c>
      <c r="BE464" s="223">
        <f>IF(N464="základní",J464,0)</f>
        <v>0</v>
      </c>
      <c r="BF464" s="223">
        <f>IF(N464="snížená",J464,0)</f>
        <v>0</v>
      </c>
      <c r="BG464" s="223">
        <f>IF(N464="zákl. přenesená",J464,0)</f>
        <v>0</v>
      </c>
      <c r="BH464" s="223">
        <f>IF(N464="sníž. přenesená",J464,0)</f>
        <v>0</v>
      </c>
      <c r="BI464" s="223">
        <f>IF(N464="nulová",J464,0)</f>
        <v>0</v>
      </c>
      <c r="BJ464" s="23" t="s">
        <v>77</v>
      </c>
      <c r="BK464" s="223">
        <f>ROUND(I464*H464,2)</f>
        <v>0</v>
      </c>
      <c r="BL464" s="23" t="s">
        <v>129</v>
      </c>
      <c r="BM464" s="23" t="s">
        <v>527</v>
      </c>
    </row>
    <row r="465" s="10" customFormat="1">
      <c r="B465" s="224"/>
      <c r="C465" s="225"/>
      <c r="D465" s="226" t="s">
        <v>131</v>
      </c>
      <c r="E465" s="227" t="s">
        <v>21</v>
      </c>
      <c r="F465" s="228" t="s">
        <v>528</v>
      </c>
      <c r="G465" s="225"/>
      <c r="H465" s="229">
        <v>183.71799999999999</v>
      </c>
      <c r="I465" s="230"/>
      <c r="J465" s="225"/>
      <c r="K465" s="225"/>
      <c r="L465" s="231"/>
      <c r="M465" s="232"/>
      <c r="N465" s="233"/>
      <c r="O465" s="233"/>
      <c r="P465" s="233"/>
      <c r="Q465" s="233"/>
      <c r="R465" s="233"/>
      <c r="S465" s="233"/>
      <c r="T465" s="234"/>
      <c r="AT465" s="235" t="s">
        <v>131</v>
      </c>
      <c r="AU465" s="235" t="s">
        <v>77</v>
      </c>
      <c r="AV465" s="10" t="s">
        <v>79</v>
      </c>
      <c r="AW465" s="10" t="s">
        <v>33</v>
      </c>
      <c r="AX465" s="10" t="s">
        <v>69</v>
      </c>
      <c r="AY465" s="235" t="s">
        <v>122</v>
      </c>
    </row>
    <row r="466" s="12" customFormat="1">
      <c r="B466" s="246"/>
      <c r="C466" s="247"/>
      <c r="D466" s="226" t="s">
        <v>131</v>
      </c>
      <c r="E466" s="248" t="s">
        <v>21</v>
      </c>
      <c r="F466" s="249" t="s">
        <v>137</v>
      </c>
      <c r="G466" s="247"/>
      <c r="H466" s="250">
        <v>183.71799999999999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AT466" s="256" t="s">
        <v>131</v>
      </c>
      <c r="AU466" s="256" t="s">
        <v>77</v>
      </c>
      <c r="AV466" s="12" t="s">
        <v>129</v>
      </c>
      <c r="AW466" s="12" t="s">
        <v>33</v>
      </c>
      <c r="AX466" s="12" t="s">
        <v>77</v>
      </c>
      <c r="AY466" s="256" t="s">
        <v>122</v>
      </c>
    </row>
    <row r="467" s="1" customFormat="1" ht="25.5" customHeight="1">
      <c r="B467" s="45"/>
      <c r="C467" s="257" t="s">
        <v>529</v>
      </c>
      <c r="D467" s="257" t="s">
        <v>268</v>
      </c>
      <c r="E467" s="258" t="s">
        <v>530</v>
      </c>
      <c r="F467" s="259" t="s">
        <v>531</v>
      </c>
      <c r="G467" s="260" t="s">
        <v>223</v>
      </c>
      <c r="H467" s="261">
        <v>2</v>
      </c>
      <c r="I467" s="262"/>
      <c r="J467" s="263">
        <f>ROUND(I467*H467,2)</f>
        <v>0</v>
      </c>
      <c r="K467" s="259" t="s">
        <v>127</v>
      </c>
      <c r="L467" s="71"/>
      <c r="M467" s="264" t="s">
        <v>21</v>
      </c>
      <c r="N467" s="265" t="s">
        <v>40</v>
      </c>
      <c r="O467" s="46"/>
      <c r="P467" s="221">
        <f>O467*H467</f>
        <v>0</v>
      </c>
      <c r="Q467" s="221">
        <v>0</v>
      </c>
      <c r="R467" s="221">
        <f>Q467*H467</f>
        <v>0</v>
      </c>
      <c r="S467" s="221">
        <v>0</v>
      </c>
      <c r="T467" s="222">
        <f>S467*H467</f>
        <v>0</v>
      </c>
      <c r="AR467" s="23" t="s">
        <v>129</v>
      </c>
      <c r="AT467" s="23" t="s">
        <v>268</v>
      </c>
      <c r="AU467" s="23" t="s">
        <v>77</v>
      </c>
      <c r="AY467" s="23" t="s">
        <v>122</v>
      </c>
      <c r="BE467" s="223">
        <f>IF(N467="základní",J467,0)</f>
        <v>0</v>
      </c>
      <c r="BF467" s="223">
        <f>IF(N467="snížená",J467,0)</f>
        <v>0</v>
      </c>
      <c r="BG467" s="223">
        <f>IF(N467="zákl. přenesená",J467,0)</f>
        <v>0</v>
      </c>
      <c r="BH467" s="223">
        <f>IF(N467="sníž. přenesená",J467,0)</f>
        <v>0</v>
      </c>
      <c r="BI467" s="223">
        <f>IF(N467="nulová",J467,0)</f>
        <v>0</v>
      </c>
      <c r="BJ467" s="23" t="s">
        <v>77</v>
      </c>
      <c r="BK467" s="223">
        <f>ROUND(I467*H467,2)</f>
        <v>0</v>
      </c>
      <c r="BL467" s="23" t="s">
        <v>129</v>
      </c>
      <c r="BM467" s="23" t="s">
        <v>532</v>
      </c>
    </row>
    <row r="468" s="10" customFormat="1">
      <c r="B468" s="224"/>
      <c r="C468" s="225"/>
      <c r="D468" s="226" t="s">
        <v>131</v>
      </c>
      <c r="E468" s="227" t="s">
        <v>21</v>
      </c>
      <c r="F468" s="228" t="s">
        <v>79</v>
      </c>
      <c r="G468" s="225"/>
      <c r="H468" s="229">
        <v>2</v>
      </c>
      <c r="I468" s="230"/>
      <c r="J468" s="225"/>
      <c r="K468" s="225"/>
      <c r="L468" s="231"/>
      <c r="M468" s="232"/>
      <c r="N468" s="233"/>
      <c r="O468" s="233"/>
      <c r="P468" s="233"/>
      <c r="Q468" s="233"/>
      <c r="R468" s="233"/>
      <c r="S468" s="233"/>
      <c r="T468" s="234"/>
      <c r="AT468" s="235" t="s">
        <v>131</v>
      </c>
      <c r="AU468" s="235" t="s">
        <v>77</v>
      </c>
      <c r="AV468" s="10" t="s">
        <v>79</v>
      </c>
      <c r="AW468" s="10" t="s">
        <v>33</v>
      </c>
      <c r="AX468" s="10" t="s">
        <v>69</v>
      </c>
      <c r="AY468" s="235" t="s">
        <v>122</v>
      </c>
    </row>
    <row r="469" s="12" customFormat="1">
      <c r="B469" s="246"/>
      <c r="C469" s="247"/>
      <c r="D469" s="226" t="s">
        <v>131</v>
      </c>
      <c r="E469" s="248" t="s">
        <v>21</v>
      </c>
      <c r="F469" s="249" t="s">
        <v>137</v>
      </c>
      <c r="G469" s="247"/>
      <c r="H469" s="250">
        <v>2</v>
      </c>
      <c r="I469" s="251"/>
      <c r="J469" s="247"/>
      <c r="K469" s="247"/>
      <c r="L469" s="252"/>
      <c r="M469" s="266"/>
      <c r="N469" s="267"/>
      <c r="O469" s="267"/>
      <c r="P469" s="267"/>
      <c r="Q469" s="267"/>
      <c r="R469" s="267"/>
      <c r="S469" s="267"/>
      <c r="T469" s="268"/>
      <c r="AT469" s="256" t="s">
        <v>131</v>
      </c>
      <c r="AU469" s="256" t="s">
        <v>77</v>
      </c>
      <c r="AV469" s="12" t="s">
        <v>129</v>
      </c>
      <c r="AW469" s="12" t="s">
        <v>33</v>
      </c>
      <c r="AX469" s="12" t="s">
        <v>77</v>
      </c>
      <c r="AY469" s="256" t="s">
        <v>122</v>
      </c>
    </row>
    <row r="470" s="1" customFormat="1" ht="6.96" customHeight="1">
      <c r="B470" s="66"/>
      <c r="C470" s="67"/>
      <c r="D470" s="67"/>
      <c r="E470" s="67"/>
      <c r="F470" s="67"/>
      <c r="G470" s="67"/>
      <c r="H470" s="67"/>
      <c r="I470" s="165"/>
      <c r="J470" s="67"/>
      <c r="K470" s="67"/>
      <c r="L470" s="71"/>
    </row>
  </sheetData>
  <sheetProtection sheet="1" autoFilter="0" formatColumns="0" formatRows="0" objects="1" scenarios="1" spinCount="100000" saltValue="dM+FbMx9QKK8HeSas41XEGv7KXN8jWr2glgK3Ce206Z8Oofqs2Tpt+C9fahtYzCX+j7flymEJxgjQIxq4IeRHQ==" hashValue="7ID+O2jopCUsw9cZaDI/kA+6L4rqKNJWUtr6rWuP07jjLtXqI+WBGmq1TvCMFuJd9pvskKD6nr7fABmPjdb/OQ==" algorithmName="SHA-512" password="CC35"/>
  <autoFilter ref="C79:K469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89</v>
      </c>
      <c r="G1" s="138" t="s">
        <v>90</v>
      </c>
      <c r="H1" s="138"/>
      <c r="I1" s="139"/>
      <c r="J1" s="138" t="s">
        <v>91</v>
      </c>
      <c r="K1" s="137" t="s">
        <v>92</v>
      </c>
      <c r="L1" s="138" t="s">
        <v>93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Oprava TK koleje Mšeno - Ml.Boleslav - oprava TK Mšeno - Skalsko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533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23. 7. 2018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ROUND(SUM(BE78:BE106), 2)</f>
        <v>0</v>
      </c>
      <c r="G30" s="46"/>
      <c r="H30" s="46"/>
      <c r="I30" s="157">
        <v>0.20999999999999999</v>
      </c>
      <c r="J30" s="156">
        <f>ROUND(ROUND((SUM(BE78:BE106)),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ROUND(SUM(BF78:BF106), 2)</f>
        <v>0</v>
      </c>
      <c r="G31" s="46"/>
      <c r="H31" s="46"/>
      <c r="I31" s="157">
        <v>0.14999999999999999</v>
      </c>
      <c r="J31" s="156">
        <f>ROUND(ROUND((SUM(BF78:BF106)),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ROUND(SUM(BG78:BG106),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ROUND(SUM(BH78:BH106),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ROUND(SUM(BI78:BI106),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Oprava TK koleje Mšeno - Ml.Boleslav - oprava TK Mšeno - Skalsko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O2 - Přeprava strojů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23. 7. 2018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98</v>
      </c>
      <c r="D54" s="158"/>
      <c r="E54" s="158"/>
      <c r="F54" s="158"/>
      <c r="G54" s="158"/>
      <c r="H54" s="158"/>
      <c r="I54" s="172"/>
      <c r="J54" s="173" t="s">
        <v>99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100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101</v>
      </c>
    </row>
    <row r="57" s="7" customFormat="1" ht="24.96" customHeight="1">
      <c r="B57" s="176"/>
      <c r="C57" s="177"/>
      <c r="D57" s="178" t="s">
        <v>534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13" customFormat="1" ht="19.92" customHeight="1">
      <c r="B58" s="269"/>
      <c r="C58" s="270"/>
      <c r="D58" s="271" t="s">
        <v>535</v>
      </c>
      <c r="E58" s="272"/>
      <c r="F58" s="272"/>
      <c r="G58" s="272"/>
      <c r="H58" s="272"/>
      <c r="I58" s="273"/>
      <c r="J58" s="274">
        <f>J80</f>
        <v>0</v>
      </c>
      <c r="K58" s="275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106</v>
      </c>
      <c r="D65" s="73"/>
      <c r="E65" s="73"/>
      <c r="F65" s="73"/>
      <c r="G65" s="73"/>
      <c r="H65" s="73"/>
      <c r="I65" s="183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83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83"/>
      <c r="J67" s="73"/>
      <c r="K67" s="73"/>
      <c r="L67" s="71"/>
    </row>
    <row r="68" s="1" customFormat="1" ht="16.5" customHeight="1">
      <c r="B68" s="45"/>
      <c r="C68" s="73"/>
      <c r="D68" s="73"/>
      <c r="E68" s="184" t="str">
        <f>E7</f>
        <v>Oprava TK koleje Mšeno - Ml.Boleslav - oprava TK Mšeno - Skalsko</v>
      </c>
      <c r="F68" s="75"/>
      <c r="G68" s="75"/>
      <c r="H68" s="75"/>
      <c r="I68" s="183"/>
      <c r="J68" s="73"/>
      <c r="K68" s="73"/>
      <c r="L68" s="71"/>
    </row>
    <row r="69" s="1" customFormat="1" ht="14.4" customHeight="1">
      <c r="B69" s="45"/>
      <c r="C69" s="75" t="s">
        <v>95</v>
      </c>
      <c r="D69" s="73"/>
      <c r="E69" s="73"/>
      <c r="F69" s="73"/>
      <c r="G69" s="73"/>
      <c r="H69" s="73"/>
      <c r="I69" s="183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O2 - Přeprava strojů</v>
      </c>
      <c r="F70" s="73"/>
      <c r="G70" s="73"/>
      <c r="H70" s="73"/>
      <c r="I70" s="183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83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85" t="str">
        <f>F12</f>
        <v xml:space="preserve"> </v>
      </c>
      <c r="G72" s="73"/>
      <c r="H72" s="73"/>
      <c r="I72" s="186" t="s">
        <v>25</v>
      </c>
      <c r="J72" s="84" t="str">
        <f>IF(J12="","",J12)</f>
        <v>23. 7. 2018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83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85" t="str">
        <f>E15</f>
        <v xml:space="preserve"> </v>
      </c>
      <c r="G74" s="73"/>
      <c r="H74" s="73"/>
      <c r="I74" s="186" t="s">
        <v>32</v>
      </c>
      <c r="J74" s="185" t="str">
        <f>E21</f>
        <v xml:space="preserve"> </v>
      </c>
      <c r="K74" s="73"/>
      <c r="L74" s="71"/>
    </row>
    <row r="75" s="1" customFormat="1" ht="14.4" customHeight="1">
      <c r="B75" s="45"/>
      <c r="C75" s="75" t="s">
        <v>30</v>
      </c>
      <c r="D75" s="73"/>
      <c r="E75" s="73"/>
      <c r="F75" s="185" t="str">
        <f>IF(E18="","",E18)</f>
        <v/>
      </c>
      <c r="G75" s="73"/>
      <c r="H75" s="73"/>
      <c r="I75" s="183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83"/>
      <c r="J76" s="73"/>
      <c r="K76" s="73"/>
      <c r="L76" s="71"/>
    </row>
    <row r="77" s="8" customFormat="1" ht="29.28" customHeight="1">
      <c r="B77" s="187"/>
      <c r="C77" s="188" t="s">
        <v>107</v>
      </c>
      <c r="D77" s="189" t="s">
        <v>54</v>
      </c>
      <c r="E77" s="189" t="s">
        <v>50</v>
      </c>
      <c r="F77" s="189" t="s">
        <v>108</v>
      </c>
      <c r="G77" s="189" t="s">
        <v>109</v>
      </c>
      <c r="H77" s="189" t="s">
        <v>110</v>
      </c>
      <c r="I77" s="190" t="s">
        <v>111</v>
      </c>
      <c r="J77" s="189" t="s">
        <v>99</v>
      </c>
      <c r="K77" s="191" t="s">
        <v>112</v>
      </c>
      <c r="L77" s="192"/>
      <c r="M77" s="101" t="s">
        <v>113</v>
      </c>
      <c r="N77" s="102" t="s">
        <v>39</v>
      </c>
      <c r="O77" s="102" t="s">
        <v>114</v>
      </c>
      <c r="P77" s="102" t="s">
        <v>115</v>
      </c>
      <c r="Q77" s="102" t="s">
        <v>116</v>
      </c>
      <c r="R77" s="102" t="s">
        <v>117</v>
      </c>
      <c r="S77" s="102" t="s">
        <v>118</v>
      </c>
      <c r="T77" s="103" t="s">
        <v>119</v>
      </c>
    </row>
    <row r="78" s="1" customFormat="1" ht="29.28" customHeight="1">
      <c r="B78" s="45"/>
      <c r="C78" s="107" t="s">
        <v>100</v>
      </c>
      <c r="D78" s="73"/>
      <c r="E78" s="73"/>
      <c r="F78" s="73"/>
      <c r="G78" s="73"/>
      <c r="H78" s="73"/>
      <c r="I78" s="183"/>
      <c r="J78" s="193">
        <f>BK78</f>
        <v>0</v>
      </c>
      <c r="K78" s="73"/>
      <c r="L78" s="71"/>
      <c r="M78" s="104"/>
      <c r="N78" s="105"/>
      <c r="O78" s="105"/>
      <c r="P78" s="194">
        <f>P79</f>
        <v>0</v>
      </c>
      <c r="Q78" s="105"/>
      <c r="R78" s="194">
        <f>R79</f>
        <v>0</v>
      </c>
      <c r="S78" s="105"/>
      <c r="T78" s="195">
        <f>T79</f>
        <v>0</v>
      </c>
      <c r="AT78" s="23" t="s">
        <v>68</v>
      </c>
      <c r="AU78" s="23" t="s">
        <v>101</v>
      </c>
      <c r="BK78" s="196">
        <f>BK79</f>
        <v>0</v>
      </c>
    </row>
    <row r="79" s="9" customFormat="1" ht="37.44" customHeight="1">
      <c r="B79" s="197"/>
      <c r="C79" s="198"/>
      <c r="D79" s="199" t="s">
        <v>68</v>
      </c>
      <c r="E79" s="200" t="s">
        <v>79</v>
      </c>
      <c r="F79" s="200" t="s">
        <v>536</v>
      </c>
      <c r="G79" s="198"/>
      <c r="H79" s="198"/>
      <c r="I79" s="201"/>
      <c r="J79" s="202">
        <f>BK79</f>
        <v>0</v>
      </c>
      <c r="K79" s="198"/>
      <c r="L79" s="203"/>
      <c r="M79" s="204"/>
      <c r="N79" s="205"/>
      <c r="O79" s="205"/>
      <c r="P79" s="206">
        <f>P80</f>
        <v>0</v>
      </c>
      <c r="Q79" s="205"/>
      <c r="R79" s="206">
        <f>R80</f>
        <v>0</v>
      </c>
      <c r="S79" s="205"/>
      <c r="T79" s="207">
        <f>T80</f>
        <v>0</v>
      </c>
      <c r="AR79" s="208" t="s">
        <v>160</v>
      </c>
      <c r="AT79" s="209" t="s">
        <v>68</v>
      </c>
      <c r="AU79" s="209" t="s">
        <v>69</v>
      </c>
      <c r="AY79" s="208" t="s">
        <v>122</v>
      </c>
      <c r="BK79" s="210">
        <f>BK80</f>
        <v>0</v>
      </c>
    </row>
    <row r="80" s="9" customFormat="1" ht="19.92" customHeight="1">
      <c r="B80" s="197"/>
      <c r="C80" s="198"/>
      <c r="D80" s="199" t="s">
        <v>68</v>
      </c>
      <c r="E80" s="276" t="s">
        <v>84</v>
      </c>
      <c r="F80" s="276" t="s">
        <v>474</v>
      </c>
      <c r="G80" s="198"/>
      <c r="H80" s="198"/>
      <c r="I80" s="201"/>
      <c r="J80" s="277">
        <f>BK80</f>
        <v>0</v>
      </c>
      <c r="K80" s="198"/>
      <c r="L80" s="203"/>
      <c r="M80" s="204"/>
      <c r="N80" s="205"/>
      <c r="O80" s="205"/>
      <c r="P80" s="206">
        <f>SUM(P81:P106)</f>
        <v>0</v>
      </c>
      <c r="Q80" s="205"/>
      <c r="R80" s="206">
        <f>SUM(R81:R106)</f>
        <v>0</v>
      </c>
      <c r="S80" s="205"/>
      <c r="T80" s="207">
        <f>SUM(T81:T106)</f>
        <v>0</v>
      </c>
      <c r="AR80" s="208" t="s">
        <v>160</v>
      </c>
      <c r="AT80" s="209" t="s">
        <v>68</v>
      </c>
      <c r="AU80" s="209" t="s">
        <v>77</v>
      </c>
      <c r="AY80" s="208" t="s">
        <v>122</v>
      </c>
      <c r="BK80" s="210">
        <f>SUM(BK81:BK106)</f>
        <v>0</v>
      </c>
    </row>
    <row r="81" s="1" customFormat="1" ht="63.75" customHeight="1">
      <c r="B81" s="45"/>
      <c r="C81" s="257" t="s">
        <v>77</v>
      </c>
      <c r="D81" s="257" t="s">
        <v>268</v>
      </c>
      <c r="E81" s="258" t="s">
        <v>537</v>
      </c>
      <c r="F81" s="259" t="s">
        <v>538</v>
      </c>
      <c r="G81" s="260" t="s">
        <v>126</v>
      </c>
      <c r="H81" s="261">
        <v>3</v>
      </c>
      <c r="I81" s="262"/>
      <c r="J81" s="263">
        <f>ROUND(I81*H81,2)</f>
        <v>0</v>
      </c>
      <c r="K81" s="259" t="s">
        <v>127</v>
      </c>
      <c r="L81" s="71"/>
      <c r="M81" s="264" t="s">
        <v>21</v>
      </c>
      <c r="N81" s="265" t="s">
        <v>40</v>
      </c>
      <c r="O81" s="46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129</v>
      </c>
      <c r="AT81" s="23" t="s">
        <v>268</v>
      </c>
      <c r="AU81" s="23" t="s">
        <v>79</v>
      </c>
      <c r="AY81" s="23" t="s">
        <v>122</v>
      </c>
      <c r="BE81" s="223">
        <f>IF(N81="základní",J81,0)</f>
        <v>0</v>
      </c>
      <c r="BF81" s="223">
        <f>IF(N81="snížená",J81,0)</f>
        <v>0</v>
      </c>
      <c r="BG81" s="223">
        <f>IF(N81="zákl. přenesená",J81,0)</f>
        <v>0</v>
      </c>
      <c r="BH81" s="223">
        <f>IF(N81="sníž. přenesená",J81,0)</f>
        <v>0</v>
      </c>
      <c r="BI81" s="223">
        <f>IF(N81="nulová",J81,0)</f>
        <v>0</v>
      </c>
      <c r="BJ81" s="23" t="s">
        <v>77</v>
      </c>
      <c r="BK81" s="223">
        <f>ROUND(I81*H81,2)</f>
        <v>0</v>
      </c>
      <c r="BL81" s="23" t="s">
        <v>129</v>
      </c>
      <c r="BM81" s="23" t="s">
        <v>539</v>
      </c>
    </row>
    <row r="82" s="11" customFormat="1">
      <c r="B82" s="236"/>
      <c r="C82" s="237"/>
      <c r="D82" s="226" t="s">
        <v>131</v>
      </c>
      <c r="E82" s="238" t="s">
        <v>21</v>
      </c>
      <c r="F82" s="239" t="s">
        <v>540</v>
      </c>
      <c r="G82" s="237"/>
      <c r="H82" s="238" t="s">
        <v>21</v>
      </c>
      <c r="I82" s="240"/>
      <c r="J82" s="237"/>
      <c r="K82" s="237"/>
      <c r="L82" s="241"/>
      <c r="M82" s="242"/>
      <c r="N82" s="243"/>
      <c r="O82" s="243"/>
      <c r="P82" s="243"/>
      <c r="Q82" s="243"/>
      <c r="R82" s="243"/>
      <c r="S82" s="243"/>
      <c r="T82" s="244"/>
      <c r="AT82" s="245" t="s">
        <v>131</v>
      </c>
      <c r="AU82" s="245" t="s">
        <v>79</v>
      </c>
      <c r="AV82" s="11" t="s">
        <v>77</v>
      </c>
      <c r="AW82" s="11" t="s">
        <v>33</v>
      </c>
      <c r="AX82" s="11" t="s">
        <v>69</v>
      </c>
      <c r="AY82" s="245" t="s">
        <v>122</v>
      </c>
    </row>
    <row r="83" s="10" customFormat="1">
      <c r="B83" s="224"/>
      <c r="C83" s="225"/>
      <c r="D83" s="226" t="s">
        <v>131</v>
      </c>
      <c r="E83" s="227" t="s">
        <v>21</v>
      </c>
      <c r="F83" s="228" t="s">
        <v>77</v>
      </c>
      <c r="G83" s="225"/>
      <c r="H83" s="229">
        <v>1</v>
      </c>
      <c r="I83" s="230"/>
      <c r="J83" s="225"/>
      <c r="K83" s="225"/>
      <c r="L83" s="231"/>
      <c r="M83" s="232"/>
      <c r="N83" s="233"/>
      <c r="O83" s="233"/>
      <c r="P83" s="233"/>
      <c r="Q83" s="233"/>
      <c r="R83" s="233"/>
      <c r="S83" s="233"/>
      <c r="T83" s="234"/>
      <c r="AT83" s="235" t="s">
        <v>131</v>
      </c>
      <c r="AU83" s="235" t="s">
        <v>79</v>
      </c>
      <c r="AV83" s="10" t="s">
        <v>79</v>
      </c>
      <c r="AW83" s="10" t="s">
        <v>33</v>
      </c>
      <c r="AX83" s="10" t="s">
        <v>69</v>
      </c>
      <c r="AY83" s="235" t="s">
        <v>122</v>
      </c>
    </row>
    <row r="84" s="11" customFormat="1">
      <c r="B84" s="236"/>
      <c r="C84" s="237"/>
      <c r="D84" s="226" t="s">
        <v>131</v>
      </c>
      <c r="E84" s="238" t="s">
        <v>21</v>
      </c>
      <c r="F84" s="239" t="s">
        <v>541</v>
      </c>
      <c r="G84" s="237"/>
      <c r="H84" s="238" t="s">
        <v>21</v>
      </c>
      <c r="I84" s="240"/>
      <c r="J84" s="237"/>
      <c r="K84" s="237"/>
      <c r="L84" s="241"/>
      <c r="M84" s="242"/>
      <c r="N84" s="243"/>
      <c r="O84" s="243"/>
      <c r="P84" s="243"/>
      <c r="Q84" s="243"/>
      <c r="R84" s="243"/>
      <c r="S84" s="243"/>
      <c r="T84" s="244"/>
      <c r="AT84" s="245" t="s">
        <v>131</v>
      </c>
      <c r="AU84" s="245" t="s">
        <v>79</v>
      </c>
      <c r="AV84" s="11" t="s">
        <v>77</v>
      </c>
      <c r="AW84" s="11" t="s">
        <v>33</v>
      </c>
      <c r="AX84" s="11" t="s">
        <v>69</v>
      </c>
      <c r="AY84" s="245" t="s">
        <v>122</v>
      </c>
    </row>
    <row r="85" s="10" customFormat="1">
      <c r="B85" s="224"/>
      <c r="C85" s="225"/>
      <c r="D85" s="226" t="s">
        <v>131</v>
      </c>
      <c r="E85" s="227" t="s">
        <v>21</v>
      </c>
      <c r="F85" s="228" t="s">
        <v>77</v>
      </c>
      <c r="G85" s="225"/>
      <c r="H85" s="229">
        <v>1</v>
      </c>
      <c r="I85" s="230"/>
      <c r="J85" s="225"/>
      <c r="K85" s="225"/>
      <c r="L85" s="231"/>
      <c r="M85" s="232"/>
      <c r="N85" s="233"/>
      <c r="O85" s="233"/>
      <c r="P85" s="233"/>
      <c r="Q85" s="233"/>
      <c r="R85" s="233"/>
      <c r="S85" s="233"/>
      <c r="T85" s="234"/>
      <c r="AT85" s="235" t="s">
        <v>131</v>
      </c>
      <c r="AU85" s="235" t="s">
        <v>79</v>
      </c>
      <c r="AV85" s="10" t="s">
        <v>79</v>
      </c>
      <c r="AW85" s="10" t="s">
        <v>33</v>
      </c>
      <c r="AX85" s="10" t="s">
        <v>69</v>
      </c>
      <c r="AY85" s="235" t="s">
        <v>122</v>
      </c>
    </row>
    <row r="86" s="11" customFormat="1">
      <c r="B86" s="236"/>
      <c r="C86" s="237"/>
      <c r="D86" s="226" t="s">
        <v>131</v>
      </c>
      <c r="E86" s="238" t="s">
        <v>21</v>
      </c>
      <c r="F86" s="239" t="s">
        <v>542</v>
      </c>
      <c r="G86" s="237"/>
      <c r="H86" s="238" t="s">
        <v>21</v>
      </c>
      <c r="I86" s="240"/>
      <c r="J86" s="237"/>
      <c r="K86" s="237"/>
      <c r="L86" s="241"/>
      <c r="M86" s="242"/>
      <c r="N86" s="243"/>
      <c r="O86" s="243"/>
      <c r="P86" s="243"/>
      <c r="Q86" s="243"/>
      <c r="R86" s="243"/>
      <c r="S86" s="243"/>
      <c r="T86" s="244"/>
      <c r="AT86" s="245" t="s">
        <v>131</v>
      </c>
      <c r="AU86" s="245" t="s">
        <v>79</v>
      </c>
      <c r="AV86" s="11" t="s">
        <v>77</v>
      </c>
      <c r="AW86" s="11" t="s">
        <v>33</v>
      </c>
      <c r="AX86" s="11" t="s">
        <v>69</v>
      </c>
      <c r="AY86" s="245" t="s">
        <v>122</v>
      </c>
    </row>
    <row r="87" s="10" customFormat="1">
      <c r="B87" s="224"/>
      <c r="C87" s="225"/>
      <c r="D87" s="226" t="s">
        <v>131</v>
      </c>
      <c r="E87" s="227" t="s">
        <v>21</v>
      </c>
      <c r="F87" s="228" t="s">
        <v>77</v>
      </c>
      <c r="G87" s="225"/>
      <c r="H87" s="229">
        <v>1</v>
      </c>
      <c r="I87" s="230"/>
      <c r="J87" s="225"/>
      <c r="K87" s="225"/>
      <c r="L87" s="231"/>
      <c r="M87" s="232"/>
      <c r="N87" s="233"/>
      <c r="O87" s="233"/>
      <c r="P87" s="233"/>
      <c r="Q87" s="233"/>
      <c r="R87" s="233"/>
      <c r="S87" s="233"/>
      <c r="T87" s="234"/>
      <c r="AT87" s="235" t="s">
        <v>131</v>
      </c>
      <c r="AU87" s="235" t="s">
        <v>79</v>
      </c>
      <c r="AV87" s="10" t="s">
        <v>79</v>
      </c>
      <c r="AW87" s="10" t="s">
        <v>33</v>
      </c>
      <c r="AX87" s="10" t="s">
        <v>69</v>
      </c>
      <c r="AY87" s="235" t="s">
        <v>122</v>
      </c>
    </row>
    <row r="88" s="12" customFormat="1">
      <c r="B88" s="246"/>
      <c r="C88" s="247"/>
      <c r="D88" s="226" t="s">
        <v>131</v>
      </c>
      <c r="E88" s="248" t="s">
        <v>21</v>
      </c>
      <c r="F88" s="249" t="s">
        <v>137</v>
      </c>
      <c r="G88" s="247"/>
      <c r="H88" s="250">
        <v>3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AT88" s="256" t="s">
        <v>131</v>
      </c>
      <c r="AU88" s="256" t="s">
        <v>79</v>
      </c>
      <c r="AV88" s="12" t="s">
        <v>129</v>
      </c>
      <c r="AW88" s="12" t="s">
        <v>33</v>
      </c>
      <c r="AX88" s="12" t="s">
        <v>77</v>
      </c>
      <c r="AY88" s="256" t="s">
        <v>122</v>
      </c>
    </row>
    <row r="89" s="1" customFormat="1" ht="63.75" customHeight="1">
      <c r="B89" s="45"/>
      <c r="C89" s="257" t="s">
        <v>79</v>
      </c>
      <c r="D89" s="257" t="s">
        <v>268</v>
      </c>
      <c r="E89" s="258" t="s">
        <v>543</v>
      </c>
      <c r="F89" s="259" t="s">
        <v>544</v>
      </c>
      <c r="G89" s="260" t="s">
        <v>126</v>
      </c>
      <c r="H89" s="261">
        <v>9</v>
      </c>
      <c r="I89" s="262"/>
      <c r="J89" s="263">
        <f>ROUND(I89*H89,2)</f>
        <v>0</v>
      </c>
      <c r="K89" s="259" t="s">
        <v>127</v>
      </c>
      <c r="L89" s="71"/>
      <c r="M89" s="264" t="s">
        <v>21</v>
      </c>
      <c r="N89" s="265" t="s">
        <v>40</v>
      </c>
      <c r="O89" s="46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AR89" s="23" t="s">
        <v>129</v>
      </c>
      <c r="AT89" s="23" t="s">
        <v>268</v>
      </c>
      <c r="AU89" s="23" t="s">
        <v>79</v>
      </c>
      <c r="AY89" s="23" t="s">
        <v>122</v>
      </c>
      <c r="BE89" s="223">
        <f>IF(N89="základní",J89,0)</f>
        <v>0</v>
      </c>
      <c r="BF89" s="223">
        <f>IF(N89="snížená",J89,0)</f>
        <v>0</v>
      </c>
      <c r="BG89" s="223">
        <f>IF(N89="zákl. přenesená",J89,0)</f>
        <v>0</v>
      </c>
      <c r="BH89" s="223">
        <f>IF(N89="sníž. přenesená",J89,0)</f>
        <v>0</v>
      </c>
      <c r="BI89" s="223">
        <f>IF(N89="nulová",J89,0)</f>
        <v>0</v>
      </c>
      <c r="BJ89" s="23" t="s">
        <v>77</v>
      </c>
      <c r="BK89" s="223">
        <f>ROUND(I89*H89,2)</f>
        <v>0</v>
      </c>
      <c r="BL89" s="23" t="s">
        <v>129</v>
      </c>
      <c r="BM89" s="23" t="s">
        <v>545</v>
      </c>
    </row>
    <row r="90" s="11" customFormat="1">
      <c r="B90" s="236"/>
      <c r="C90" s="237"/>
      <c r="D90" s="226" t="s">
        <v>131</v>
      </c>
      <c r="E90" s="238" t="s">
        <v>21</v>
      </c>
      <c r="F90" s="239" t="s">
        <v>546</v>
      </c>
      <c r="G90" s="237"/>
      <c r="H90" s="238" t="s">
        <v>21</v>
      </c>
      <c r="I90" s="240"/>
      <c r="J90" s="237"/>
      <c r="K90" s="237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131</v>
      </c>
      <c r="AU90" s="245" t="s">
        <v>79</v>
      </c>
      <c r="AV90" s="11" t="s">
        <v>77</v>
      </c>
      <c r="AW90" s="11" t="s">
        <v>33</v>
      </c>
      <c r="AX90" s="11" t="s">
        <v>69</v>
      </c>
      <c r="AY90" s="245" t="s">
        <v>122</v>
      </c>
    </row>
    <row r="91" s="10" customFormat="1">
      <c r="B91" s="224"/>
      <c r="C91" s="225"/>
      <c r="D91" s="226" t="s">
        <v>131</v>
      </c>
      <c r="E91" s="227" t="s">
        <v>21</v>
      </c>
      <c r="F91" s="228" t="s">
        <v>79</v>
      </c>
      <c r="G91" s="225"/>
      <c r="H91" s="229">
        <v>2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AT91" s="235" t="s">
        <v>131</v>
      </c>
      <c r="AU91" s="235" t="s">
        <v>79</v>
      </c>
      <c r="AV91" s="10" t="s">
        <v>79</v>
      </c>
      <c r="AW91" s="10" t="s">
        <v>33</v>
      </c>
      <c r="AX91" s="10" t="s">
        <v>69</v>
      </c>
      <c r="AY91" s="235" t="s">
        <v>122</v>
      </c>
    </row>
    <row r="92" s="11" customFormat="1">
      <c r="B92" s="236"/>
      <c r="C92" s="237"/>
      <c r="D92" s="226" t="s">
        <v>131</v>
      </c>
      <c r="E92" s="238" t="s">
        <v>21</v>
      </c>
      <c r="F92" s="239" t="s">
        <v>547</v>
      </c>
      <c r="G92" s="237"/>
      <c r="H92" s="238" t="s">
        <v>21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AT92" s="245" t="s">
        <v>131</v>
      </c>
      <c r="AU92" s="245" t="s">
        <v>79</v>
      </c>
      <c r="AV92" s="11" t="s">
        <v>77</v>
      </c>
      <c r="AW92" s="11" t="s">
        <v>33</v>
      </c>
      <c r="AX92" s="11" t="s">
        <v>69</v>
      </c>
      <c r="AY92" s="245" t="s">
        <v>122</v>
      </c>
    </row>
    <row r="93" s="10" customFormat="1">
      <c r="B93" s="224"/>
      <c r="C93" s="225"/>
      <c r="D93" s="226" t="s">
        <v>131</v>
      </c>
      <c r="E93" s="227" t="s">
        <v>21</v>
      </c>
      <c r="F93" s="228" t="s">
        <v>77</v>
      </c>
      <c r="G93" s="225"/>
      <c r="H93" s="229">
        <v>1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AT93" s="235" t="s">
        <v>131</v>
      </c>
      <c r="AU93" s="235" t="s">
        <v>79</v>
      </c>
      <c r="AV93" s="10" t="s">
        <v>79</v>
      </c>
      <c r="AW93" s="10" t="s">
        <v>33</v>
      </c>
      <c r="AX93" s="10" t="s">
        <v>69</v>
      </c>
      <c r="AY93" s="235" t="s">
        <v>122</v>
      </c>
    </row>
    <row r="94" s="11" customFormat="1">
      <c r="B94" s="236"/>
      <c r="C94" s="237"/>
      <c r="D94" s="226" t="s">
        <v>131</v>
      </c>
      <c r="E94" s="238" t="s">
        <v>21</v>
      </c>
      <c r="F94" s="239" t="s">
        <v>548</v>
      </c>
      <c r="G94" s="237"/>
      <c r="H94" s="238" t="s">
        <v>21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131</v>
      </c>
      <c r="AU94" s="245" t="s">
        <v>79</v>
      </c>
      <c r="AV94" s="11" t="s">
        <v>77</v>
      </c>
      <c r="AW94" s="11" t="s">
        <v>33</v>
      </c>
      <c r="AX94" s="11" t="s">
        <v>69</v>
      </c>
      <c r="AY94" s="245" t="s">
        <v>122</v>
      </c>
    </row>
    <row r="95" s="10" customFormat="1">
      <c r="B95" s="224"/>
      <c r="C95" s="225"/>
      <c r="D95" s="226" t="s">
        <v>131</v>
      </c>
      <c r="E95" s="227" t="s">
        <v>21</v>
      </c>
      <c r="F95" s="228" t="s">
        <v>77</v>
      </c>
      <c r="G95" s="225"/>
      <c r="H95" s="229">
        <v>1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AT95" s="235" t="s">
        <v>131</v>
      </c>
      <c r="AU95" s="235" t="s">
        <v>79</v>
      </c>
      <c r="AV95" s="10" t="s">
        <v>79</v>
      </c>
      <c r="AW95" s="10" t="s">
        <v>33</v>
      </c>
      <c r="AX95" s="10" t="s">
        <v>69</v>
      </c>
      <c r="AY95" s="235" t="s">
        <v>122</v>
      </c>
    </row>
    <row r="96" s="11" customFormat="1">
      <c r="B96" s="236"/>
      <c r="C96" s="237"/>
      <c r="D96" s="226" t="s">
        <v>131</v>
      </c>
      <c r="E96" s="238" t="s">
        <v>21</v>
      </c>
      <c r="F96" s="239" t="s">
        <v>549</v>
      </c>
      <c r="G96" s="237"/>
      <c r="H96" s="238" t="s">
        <v>21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131</v>
      </c>
      <c r="AU96" s="245" t="s">
        <v>79</v>
      </c>
      <c r="AV96" s="11" t="s">
        <v>77</v>
      </c>
      <c r="AW96" s="11" t="s">
        <v>33</v>
      </c>
      <c r="AX96" s="11" t="s">
        <v>69</v>
      </c>
      <c r="AY96" s="245" t="s">
        <v>122</v>
      </c>
    </row>
    <row r="97" s="10" customFormat="1">
      <c r="B97" s="224"/>
      <c r="C97" s="225"/>
      <c r="D97" s="226" t="s">
        <v>131</v>
      </c>
      <c r="E97" s="227" t="s">
        <v>21</v>
      </c>
      <c r="F97" s="228" t="s">
        <v>77</v>
      </c>
      <c r="G97" s="225"/>
      <c r="H97" s="229">
        <v>1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AT97" s="235" t="s">
        <v>131</v>
      </c>
      <c r="AU97" s="235" t="s">
        <v>79</v>
      </c>
      <c r="AV97" s="10" t="s">
        <v>79</v>
      </c>
      <c r="AW97" s="10" t="s">
        <v>33</v>
      </c>
      <c r="AX97" s="10" t="s">
        <v>69</v>
      </c>
      <c r="AY97" s="235" t="s">
        <v>122</v>
      </c>
    </row>
    <row r="98" s="11" customFormat="1">
      <c r="B98" s="236"/>
      <c r="C98" s="237"/>
      <c r="D98" s="226" t="s">
        <v>131</v>
      </c>
      <c r="E98" s="238" t="s">
        <v>21</v>
      </c>
      <c r="F98" s="239" t="s">
        <v>550</v>
      </c>
      <c r="G98" s="237"/>
      <c r="H98" s="238" t="s">
        <v>21</v>
      </c>
      <c r="I98" s="240"/>
      <c r="J98" s="237"/>
      <c r="K98" s="237"/>
      <c r="L98" s="241"/>
      <c r="M98" s="242"/>
      <c r="N98" s="243"/>
      <c r="O98" s="243"/>
      <c r="P98" s="243"/>
      <c r="Q98" s="243"/>
      <c r="R98" s="243"/>
      <c r="S98" s="243"/>
      <c r="T98" s="244"/>
      <c r="AT98" s="245" t="s">
        <v>131</v>
      </c>
      <c r="AU98" s="245" t="s">
        <v>79</v>
      </c>
      <c r="AV98" s="11" t="s">
        <v>77</v>
      </c>
      <c r="AW98" s="11" t="s">
        <v>33</v>
      </c>
      <c r="AX98" s="11" t="s">
        <v>69</v>
      </c>
      <c r="AY98" s="245" t="s">
        <v>122</v>
      </c>
    </row>
    <row r="99" s="10" customFormat="1">
      <c r="B99" s="224"/>
      <c r="C99" s="225"/>
      <c r="D99" s="226" t="s">
        <v>131</v>
      </c>
      <c r="E99" s="227" t="s">
        <v>21</v>
      </c>
      <c r="F99" s="228" t="s">
        <v>77</v>
      </c>
      <c r="G99" s="225"/>
      <c r="H99" s="229">
        <v>1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AT99" s="235" t="s">
        <v>131</v>
      </c>
      <c r="AU99" s="235" t="s">
        <v>79</v>
      </c>
      <c r="AV99" s="10" t="s">
        <v>79</v>
      </c>
      <c r="AW99" s="10" t="s">
        <v>33</v>
      </c>
      <c r="AX99" s="10" t="s">
        <v>69</v>
      </c>
      <c r="AY99" s="235" t="s">
        <v>122</v>
      </c>
    </row>
    <row r="100" s="11" customFormat="1">
      <c r="B100" s="236"/>
      <c r="C100" s="237"/>
      <c r="D100" s="226" t="s">
        <v>131</v>
      </c>
      <c r="E100" s="238" t="s">
        <v>21</v>
      </c>
      <c r="F100" s="239" t="s">
        <v>551</v>
      </c>
      <c r="G100" s="237"/>
      <c r="H100" s="238" t="s">
        <v>21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131</v>
      </c>
      <c r="AU100" s="245" t="s">
        <v>79</v>
      </c>
      <c r="AV100" s="11" t="s">
        <v>77</v>
      </c>
      <c r="AW100" s="11" t="s">
        <v>33</v>
      </c>
      <c r="AX100" s="11" t="s">
        <v>69</v>
      </c>
      <c r="AY100" s="245" t="s">
        <v>122</v>
      </c>
    </row>
    <row r="101" s="10" customFormat="1">
      <c r="B101" s="224"/>
      <c r="C101" s="225"/>
      <c r="D101" s="226" t="s">
        <v>131</v>
      </c>
      <c r="E101" s="227" t="s">
        <v>21</v>
      </c>
      <c r="F101" s="228" t="s">
        <v>77</v>
      </c>
      <c r="G101" s="225"/>
      <c r="H101" s="229">
        <v>1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AT101" s="235" t="s">
        <v>131</v>
      </c>
      <c r="AU101" s="235" t="s">
        <v>79</v>
      </c>
      <c r="AV101" s="10" t="s">
        <v>79</v>
      </c>
      <c r="AW101" s="10" t="s">
        <v>33</v>
      </c>
      <c r="AX101" s="10" t="s">
        <v>69</v>
      </c>
      <c r="AY101" s="235" t="s">
        <v>122</v>
      </c>
    </row>
    <row r="102" s="11" customFormat="1">
      <c r="B102" s="236"/>
      <c r="C102" s="237"/>
      <c r="D102" s="226" t="s">
        <v>131</v>
      </c>
      <c r="E102" s="238" t="s">
        <v>21</v>
      </c>
      <c r="F102" s="239" t="s">
        <v>552</v>
      </c>
      <c r="G102" s="237"/>
      <c r="H102" s="238" t="s">
        <v>21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AT102" s="245" t="s">
        <v>131</v>
      </c>
      <c r="AU102" s="245" t="s">
        <v>79</v>
      </c>
      <c r="AV102" s="11" t="s">
        <v>77</v>
      </c>
      <c r="AW102" s="11" t="s">
        <v>33</v>
      </c>
      <c r="AX102" s="11" t="s">
        <v>69</v>
      </c>
      <c r="AY102" s="245" t="s">
        <v>122</v>
      </c>
    </row>
    <row r="103" s="10" customFormat="1">
      <c r="B103" s="224"/>
      <c r="C103" s="225"/>
      <c r="D103" s="226" t="s">
        <v>131</v>
      </c>
      <c r="E103" s="227" t="s">
        <v>21</v>
      </c>
      <c r="F103" s="228" t="s">
        <v>77</v>
      </c>
      <c r="G103" s="225"/>
      <c r="H103" s="229">
        <v>1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AT103" s="235" t="s">
        <v>131</v>
      </c>
      <c r="AU103" s="235" t="s">
        <v>79</v>
      </c>
      <c r="AV103" s="10" t="s">
        <v>79</v>
      </c>
      <c r="AW103" s="10" t="s">
        <v>33</v>
      </c>
      <c r="AX103" s="10" t="s">
        <v>69</v>
      </c>
      <c r="AY103" s="235" t="s">
        <v>122</v>
      </c>
    </row>
    <row r="104" s="11" customFormat="1">
      <c r="B104" s="236"/>
      <c r="C104" s="237"/>
      <c r="D104" s="226" t="s">
        <v>131</v>
      </c>
      <c r="E104" s="238" t="s">
        <v>21</v>
      </c>
      <c r="F104" s="239" t="s">
        <v>553</v>
      </c>
      <c r="G104" s="237"/>
      <c r="H104" s="238" t="s">
        <v>21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AT104" s="245" t="s">
        <v>131</v>
      </c>
      <c r="AU104" s="245" t="s">
        <v>79</v>
      </c>
      <c r="AV104" s="11" t="s">
        <v>77</v>
      </c>
      <c r="AW104" s="11" t="s">
        <v>33</v>
      </c>
      <c r="AX104" s="11" t="s">
        <v>69</v>
      </c>
      <c r="AY104" s="245" t="s">
        <v>122</v>
      </c>
    </row>
    <row r="105" s="10" customFormat="1">
      <c r="B105" s="224"/>
      <c r="C105" s="225"/>
      <c r="D105" s="226" t="s">
        <v>131</v>
      </c>
      <c r="E105" s="227" t="s">
        <v>21</v>
      </c>
      <c r="F105" s="228" t="s">
        <v>77</v>
      </c>
      <c r="G105" s="225"/>
      <c r="H105" s="229">
        <v>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AT105" s="235" t="s">
        <v>131</v>
      </c>
      <c r="AU105" s="235" t="s">
        <v>79</v>
      </c>
      <c r="AV105" s="10" t="s">
        <v>79</v>
      </c>
      <c r="AW105" s="10" t="s">
        <v>33</v>
      </c>
      <c r="AX105" s="10" t="s">
        <v>69</v>
      </c>
      <c r="AY105" s="235" t="s">
        <v>122</v>
      </c>
    </row>
    <row r="106" s="12" customFormat="1">
      <c r="B106" s="246"/>
      <c r="C106" s="247"/>
      <c r="D106" s="226" t="s">
        <v>131</v>
      </c>
      <c r="E106" s="248" t="s">
        <v>21</v>
      </c>
      <c r="F106" s="249" t="s">
        <v>137</v>
      </c>
      <c r="G106" s="247"/>
      <c r="H106" s="250">
        <v>9</v>
      </c>
      <c r="I106" s="251"/>
      <c r="J106" s="247"/>
      <c r="K106" s="247"/>
      <c r="L106" s="252"/>
      <c r="M106" s="266"/>
      <c r="N106" s="267"/>
      <c r="O106" s="267"/>
      <c r="P106" s="267"/>
      <c r="Q106" s="267"/>
      <c r="R106" s="267"/>
      <c r="S106" s="267"/>
      <c r="T106" s="268"/>
      <c r="AT106" s="256" t="s">
        <v>131</v>
      </c>
      <c r="AU106" s="256" t="s">
        <v>79</v>
      </c>
      <c r="AV106" s="12" t="s">
        <v>129</v>
      </c>
      <c r="AW106" s="12" t="s">
        <v>33</v>
      </c>
      <c r="AX106" s="12" t="s">
        <v>77</v>
      </c>
      <c r="AY106" s="256" t="s">
        <v>122</v>
      </c>
    </row>
    <row r="107" s="1" customFormat="1" ht="6.96" customHeight="1">
      <c r="B107" s="66"/>
      <c r="C107" s="67"/>
      <c r="D107" s="67"/>
      <c r="E107" s="67"/>
      <c r="F107" s="67"/>
      <c r="G107" s="67"/>
      <c r="H107" s="67"/>
      <c r="I107" s="165"/>
      <c r="J107" s="67"/>
      <c r="K107" s="67"/>
      <c r="L107" s="71"/>
    </row>
  </sheetData>
  <sheetProtection sheet="1" autoFilter="0" formatColumns="0" formatRows="0" objects="1" scenarios="1" spinCount="100000" saltValue="iTHFbINyGdMOdFJGdNFOzRm9Qu5fSZB4NaKgEiiqBJptJcG20YBTYxu738iv+xtUihQRTPgLf12PVyZapce0Wg==" hashValue="EXiE/CWWhkaGoExY6milGtOXsMggnOOUi85bUs1f3Mod9ulwuPZTFBpZILf2uQsPqz63piHjWhjurQshu8M+nQ==" algorithmName="SHA-512" password="CC35"/>
  <autoFilter ref="C77:K106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89</v>
      </c>
      <c r="G1" s="138" t="s">
        <v>90</v>
      </c>
      <c r="H1" s="138"/>
      <c r="I1" s="139"/>
      <c r="J1" s="138" t="s">
        <v>91</v>
      </c>
      <c r="K1" s="137" t="s">
        <v>92</v>
      </c>
      <c r="L1" s="138" t="s">
        <v>93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Oprava TK koleje Mšeno - Ml.Boleslav - oprava TK Mšeno - Skalsko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554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23. 7. 2018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ROUND(J81,2)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ROUND(SUM(BE81:BE108), 2)</f>
        <v>0</v>
      </c>
      <c r="G30" s="46"/>
      <c r="H30" s="46"/>
      <c r="I30" s="157">
        <v>0.20999999999999999</v>
      </c>
      <c r="J30" s="156">
        <f>ROUND(ROUND((SUM(BE81:BE108)),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ROUND(SUM(BF81:BF108), 2)</f>
        <v>0</v>
      </c>
      <c r="G31" s="46"/>
      <c r="H31" s="46"/>
      <c r="I31" s="157">
        <v>0.14999999999999999</v>
      </c>
      <c r="J31" s="156">
        <f>ROUND(ROUND((SUM(BF81:BF108)),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ROUND(SUM(BG81:BG108),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ROUND(SUM(BH81:BH108),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ROUND(SUM(BI81:BI108),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Oprava TK koleje Mšeno - Ml.Boleslav - oprava TK Mšeno - Skalsko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O3 -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23. 7. 2018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98</v>
      </c>
      <c r="D54" s="158"/>
      <c r="E54" s="158"/>
      <c r="F54" s="158"/>
      <c r="G54" s="158"/>
      <c r="H54" s="158"/>
      <c r="I54" s="172"/>
      <c r="J54" s="173" t="s">
        <v>99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100</v>
      </c>
      <c r="D56" s="46"/>
      <c r="E56" s="46"/>
      <c r="F56" s="46"/>
      <c r="G56" s="46"/>
      <c r="H56" s="46"/>
      <c r="I56" s="143"/>
      <c r="J56" s="154">
        <f>J81</f>
        <v>0</v>
      </c>
      <c r="K56" s="50"/>
      <c r="AU56" s="23" t="s">
        <v>101</v>
      </c>
    </row>
    <row r="57" s="7" customFormat="1" ht="24.96" customHeight="1">
      <c r="B57" s="176"/>
      <c r="C57" s="177"/>
      <c r="D57" s="178" t="s">
        <v>105</v>
      </c>
      <c r="E57" s="179"/>
      <c r="F57" s="179"/>
      <c r="G57" s="179"/>
      <c r="H57" s="179"/>
      <c r="I57" s="180"/>
      <c r="J57" s="181">
        <f>J82</f>
        <v>0</v>
      </c>
      <c r="K57" s="182"/>
    </row>
    <row r="58" s="13" customFormat="1" ht="19.92" customHeight="1">
      <c r="B58" s="269"/>
      <c r="C58" s="270"/>
      <c r="D58" s="271" t="s">
        <v>555</v>
      </c>
      <c r="E58" s="272"/>
      <c r="F58" s="272"/>
      <c r="G58" s="272"/>
      <c r="H58" s="272"/>
      <c r="I58" s="273"/>
      <c r="J58" s="274">
        <f>J83</f>
        <v>0</v>
      </c>
      <c r="K58" s="275"/>
    </row>
    <row r="59" s="13" customFormat="1" ht="19.92" customHeight="1">
      <c r="B59" s="269"/>
      <c r="C59" s="270"/>
      <c r="D59" s="271" t="s">
        <v>556</v>
      </c>
      <c r="E59" s="272"/>
      <c r="F59" s="272"/>
      <c r="G59" s="272"/>
      <c r="H59" s="272"/>
      <c r="I59" s="273"/>
      <c r="J59" s="274">
        <f>J93</f>
        <v>0</v>
      </c>
      <c r="K59" s="275"/>
    </row>
    <row r="60" s="13" customFormat="1" ht="19.92" customHeight="1">
      <c r="B60" s="269"/>
      <c r="C60" s="270"/>
      <c r="D60" s="271" t="s">
        <v>557</v>
      </c>
      <c r="E60" s="272"/>
      <c r="F60" s="272"/>
      <c r="G60" s="272"/>
      <c r="H60" s="272"/>
      <c r="I60" s="273"/>
      <c r="J60" s="274">
        <f>J99</f>
        <v>0</v>
      </c>
      <c r="K60" s="275"/>
    </row>
    <row r="61" s="13" customFormat="1" ht="19.92" customHeight="1">
      <c r="B61" s="269"/>
      <c r="C61" s="270"/>
      <c r="D61" s="271" t="s">
        <v>558</v>
      </c>
      <c r="E61" s="272"/>
      <c r="F61" s="272"/>
      <c r="G61" s="272"/>
      <c r="H61" s="272"/>
      <c r="I61" s="273"/>
      <c r="J61" s="274">
        <f>J104</f>
        <v>0</v>
      </c>
      <c r="K61" s="275"/>
    </row>
    <row r="62" s="1" customFormat="1" ht="21.84" customHeight="1">
      <c r="B62" s="45"/>
      <c r="C62" s="46"/>
      <c r="D62" s="46"/>
      <c r="E62" s="46"/>
      <c r="F62" s="46"/>
      <c r="G62" s="46"/>
      <c r="H62" s="46"/>
      <c r="I62" s="143"/>
      <c r="J62" s="46"/>
      <c r="K62" s="50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8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68"/>
      <c r="J67" s="70"/>
      <c r="K67" s="70"/>
      <c r="L67" s="71"/>
    </row>
    <row r="68" s="1" customFormat="1" ht="36.96" customHeight="1">
      <c r="B68" s="45"/>
      <c r="C68" s="72" t="s">
        <v>106</v>
      </c>
      <c r="D68" s="73"/>
      <c r="E68" s="73"/>
      <c r="F68" s="73"/>
      <c r="G68" s="73"/>
      <c r="H68" s="73"/>
      <c r="I68" s="183"/>
      <c r="J68" s="73"/>
      <c r="K68" s="73"/>
      <c r="L68" s="71"/>
    </row>
    <row r="69" s="1" customFormat="1" ht="6.96" customHeight="1">
      <c r="B69" s="45"/>
      <c r="C69" s="73"/>
      <c r="D69" s="73"/>
      <c r="E69" s="73"/>
      <c r="F69" s="73"/>
      <c r="G69" s="73"/>
      <c r="H69" s="73"/>
      <c r="I69" s="183"/>
      <c r="J69" s="73"/>
      <c r="K69" s="73"/>
      <c r="L69" s="71"/>
    </row>
    <row r="70" s="1" customFormat="1" ht="14.4" customHeight="1">
      <c r="B70" s="45"/>
      <c r="C70" s="75" t="s">
        <v>18</v>
      </c>
      <c r="D70" s="73"/>
      <c r="E70" s="73"/>
      <c r="F70" s="73"/>
      <c r="G70" s="73"/>
      <c r="H70" s="73"/>
      <c r="I70" s="183"/>
      <c r="J70" s="73"/>
      <c r="K70" s="73"/>
      <c r="L70" s="71"/>
    </row>
    <row r="71" s="1" customFormat="1" ht="16.5" customHeight="1">
      <c r="B71" s="45"/>
      <c r="C71" s="73"/>
      <c r="D71" s="73"/>
      <c r="E71" s="184" t="str">
        <f>E7</f>
        <v>Oprava TK koleje Mšeno - Ml.Boleslav - oprava TK Mšeno - Skalsko</v>
      </c>
      <c r="F71" s="75"/>
      <c r="G71" s="75"/>
      <c r="H71" s="75"/>
      <c r="I71" s="183"/>
      <c r="J71" s="73"/>
      <c r="K71" s="73"/>
      <c r="L71" s="71"/>
    </row>
    <row r="72" s="1" customFormat="1" ht="14.4" customHeight="1">
      <c r="B72" s="45"/>
      <c r="C72" s="75" t="s">
        <v>95</v>
      </c>
      <c r="D72" s="73"/>
      <c r="E72" s="73"/>
      <c r="F72" s="73"/>
      <c r="G72" s="73"/>
      <c r="H72" s="73"/>
      <c r="I72" s="183"/>
      <c r="J72" s="73"/>
      <c r="K72" s="73"/>
      <c r="L72" s="71"/>
    </row>
    <row r="73" s="1" customFormat="1" ht="17.25" customHeight="1">
      <c r="B73" s="45"/>
      <c r="C73" s="73"/>
      <c r="D73" s="73"/>
      <c r="E73" s="81" t="str">
        <f>E9</f>
        <v>O3 - VRN</v>
      </c>
      <c r="F73" s="73"/>
      <c r="G73" s="73"/>
      <c r="H73" s="73"/>
      <c r="I73" s="183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83"/>
      <c r="J74" s="73"/>
      <c r="K74" s="73"/>
      <c r="L74" s="71"/>
    </row>
    <row r="75" s="1" customFormat="1" ht="18" customHeight="1">
      <c r="B75" s="45"/>
      <c r="C75" s="75" t="s">
        <v>23</v>
      </c>
      <c r="D75" s="73"/>
      <c r="E75" s="73"/>
      <c r="F75" s="185" t="str">
        <f>F12</f>
        <v xml:space="preserve"> </v>
      </c>
      <c r="G75" s="73"/>
      <c r="H75" s="73"/>
      <c r="I75" s="186" t="s">
        <v>25</v>
      </c>
      <c r="J75" s="84" t="str">
        <f>IF(J12="","",J12)</f>
        <v>23. 7. 2018</v>
      </c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83"/>
      <c r="J76" s="73"/>
      <c r="K76" s="73"/>
      <c r="L76" s="71"/>
    </row>
    <row r="77" s="1" customFormat="1">
      <c r="B77" s="45"/>
      <c r="C77" s="75" t="s">
        <v>27</v>
      </c>
      <c r="D77" s="73"/>
      <c r="E77" s="73"/>
      <c r="F77" s="185" t="str">
        <f>E15</f>
        <v xml:space="preserve"> </v>
      </c>
      <c r="G77" s="73"/>
      <c r="H77" s="73"/>
      <c r="I77" s="186" t="s">
        <v>32</v>
      </c>
      <c r="J77" s="185" t="str">
        <f>E21</f>
        <v xml:space="preserve"> </v>
      </c>
      <c r="K77" s="73"/>
      <c r="L77" s="71"/>
    </row>
    <row r="78" s="1" customFormat="1" ht="14.4" customHeight="1">
      <c r="B78" s="45"/>
      <c r="C78" s="75" t="s">
        <v>30</v>
      </c>
      <c r="D78" s="73"/>
      <c r="E78" s="73"/>
      <c r="F78" s="185" t="str">
        <f>IF(E18="","",E18)</f>
        <v/>
      </c>
      <c r="G78" s="73"/>
      <c r="H78" s="73"/>
      <c r="I78" s="183"/>
      <c r="J78" s="73"/>
      <c r="K78" s="73"/>
      <c r="L78" s="71"/>
    </row>
    <row r="79" s="1" customFormat="1" ht="10.32" customHeight="1">
      <c r="B79" s="45"/>
      <c r="C79" s="73"/>
      <c r="D79" s="73"/>
      <c r="E79" s="73"/>
      <c r="F79" s="73"/>
      <c r="G79" s="73"/>
      <c r="H79" s="73"/>
      <c r="I79" s="183"/>
      <c r="J79" s="73"/>
      <c r="K79" s="73"/>
      <c r="L79" s="71"/>
    </row>
    <row r="80" s="8" customFormat="1" ht="29.28" customHeight="1">
      <c r="B80" s="187"/>
      <c r="C80" s="188" t="s">
        <v>107</v>
      </c>
      <c r="D80" s="189" t="s">
        <v>54</v>
      </c>
      <c r="E80" s="189" t="s">
        <v>50</v>
      </c>
      <c r="F80" s="189" t="s">
        <v>108</v>
      </c>
      <c r="G80" s="189" t="s">
        <v>109</v>
      </c>
      <c r="H80" s="189" t="s">
        <v>110</v>
      </c>
      <c r="I80" s="190" t="s">
        <v>111</v>
      </c>
      <c r="J80" s="189" t="s">
        <v>99</v>
      </c>
      <c r="K80" s="191" t="s">
        <v>112</v>
      </c>
      <c r="L80" s="192"/>
      <c r="M80" s="101" t="s">
        <v>113</v>
      </c>
      <c r="N80" s="102" t="s">
        <v>39</v>
      </c>
      <c r="O80" s="102" t="s">
        <v>114</v>
      </c>
      <c r="P80" s="102" t="s">
        <v>115</v>
      </c>
      <c r="Q80" s="102" t="s">
        <v>116</v>
      </c>
      <c r="R80" s="102" t="s">
        <v>117</v>
      </c>
      <c r="S80" s="102" t="s">
        <v>118</v>
      </c>
      <c r="T80" s="103" t="s">
        <v>119</v>
      </c>
    </row>
    <row r="81" s="1" customFormat="1" ht="29.28" customHeight="1">
      <c r="B81" s="45"/>
      <c r="C81" s="107" t="s">
        <v>100</v>
      </c>
      <c r="D81" s="73"/>
      <c r="E81" s="73"/>
      <c r="F81" s="73"/>
      <c r="G81" s="73"/>
      <c r="H81" s="73"/>
      <c r="I81" s="183"/>
      <c r="J81" s="193">
        <f>BK81</f>
        <v>0</v>
      </c>
      <c r="K81" s="73"/>
      <c r="L81" s="71"/>
      <c r="M81" s="104"/>
      <c r="N81" s="105"/>
      <c r="O81" s="105"/>
      <c r="P81" s="194">
        <f>P82</f>
        <v>0</v>
      </c>
      <c r="Q81" s="105"/>
      <c r="R81" s="194">
        <f>R82</f>
        <v>0</v>
      </c>
      <c r="S81" s="105"/>
      <c r="T81" s="195">
        <f>T82</f>
        <v>0</v>
      </c>
      <c r="AT81" s="23" t="s">
        <v>68</v>
      </c>
      <c r="AU81" s="23" t="s">
        <v>101</v>
      </c>
      <c r="BK81" s="196">
        <f>BK82</f>
        <v>0</v>
      </c>
    </row>
    <row r="82" s="9" customFormat="1" ht="37.44" customHeight="1">
      <c r="B82" s="197"/>
      <c r="C82" s="198"/>
      <c r="D82" s="199" t="s">
        <v>68</v>
      </c>
      <c r="E82" s="200" t="s">
        <v>84</v>
      </c>
      <c r="F82" s="200" t="s">
        <v>474</v>
      </c>
      <c r="G82" s="198"/>
      <c r="H82" s="198"/>
      <c r="I82" s="201"/>
      <c r="J82" s="202">
        <f>BK82</f>
        <v>0</v>
      </c>
      <c r="K82" s="198"/>
      <c r="L82" s="203"/>
      <c r="M82" s="204"/>
      <c r="N82" s="205"/>
      <c r="O82" s="205"/>
      <c r="P82" s="206">
        <f>P83+P93+P99+P104</f>
        <v>0</v>
      </c>
      <c r="Q82" s="205"/>
      <c r="R82" s="206">
        <f>R83+R93+R99+R104</f>
        <v>0</v>
      </c>
      <c r="S82" s="205"/>
      <c r="T82" s="207">
        <f>T83+T93+T99+T104</f>
        <v>0</v>
      </c>
      <c r="AR82" s="208" t="s">
        <v>160</v>
      </c>
      <c r="AT82" s="209" t="s">
        <v>68</v>
      </c>
      <c r="AU82" s="209" t="s">
        <v>69</v>
      </c>
      <c r="AY82" s="208" t="s">
        <v>122</v>
      </c>
      <c r="BK82" s="210">
        <f>BK83+BK93+BK99+BK104</f>
        <v>0</v>
      </c>
    </row>
    <row r="83" s="9" customFormat="1" ht="19.92" customHeight="1">
      <c r="B83" s="197"/>
      <c r="C83" s="198"/>
      <c r="D83" s="199" t="s">
        <v>68</v>
      </c>
      <c r="E83" s="276" t="s">
        <v>559</v>
      </c>
      <c r="F83" s="276" t="s">
        <v>560</v>
      </c>
      <c r="G83" s="198"/>
      <c r="H83" s="198"/>
      <c r="I83" s="201"/>
      <c r="J83" s="277">
        <f>BK83</f>
        <v>0</v>
      </c>
      <c r="K83" s="198"/>
      <c r="L83" s="203"/>
      <c r="M83" s="204"/>
      <c r="N83" s="205"/>
      <c r="O83" s="205"/>
      <c r="P83" s="206">
        <f>SUM(P84:P92)</f>
        <v>0</v>
      </c>
      <c r="Q83" s="205"/>
      <c r="R83" s="206">
        <f>SUM(R84:R92)</f>
        <v>0</v>
      </c>
      <c r="S83" s="205"/>
      <c r="T83" s="207">
        <f>SUM(T84:T92)</f>
        <v>0</v>
      </c>
      <c r="AR83" s="208" t="s">
        <v>160</v>
      </c>
      <c r="AT83" s="209" t="s">
        <v>68</v>
      </c>
      <c r="AU83" s="209" t="s">
        <v>77</v>
      </c>
      <c r="AY83" s="208" t="s">
        <v>122</v>
      </c>
      <c r="BK83" s="210">
        <f>SUM(BK84:BK92)</f>
        <v>0</v>
      </c>
    </row>
    <row r="84" s="1" customFormat="1" ht="16.5" customHeight="1">
      <c r="B84" s="45"/>
      <c r="C84" s="257" t="s">
        <v>77</v>
      </c>
      <c r="D84" s="257" t="s">
        <v>268</v>
      </c>
      <c r="E84" s="258" t="s">
        <v>561</v>
      </c>
      <c r="F84" s="259" t="s">
        <v>562</v>
      </c>
      <c r="G84" s="260" t="s">
        <v>126</v>
      </c>
      <c r="H84" s="261">
        <v>1</v>
      </c>
      <c r="I84" s="262"/>
      <c r="J84" s="263">
        <f>ROUND(I84*H84,2)</f>
        <v>0</v>
      </c>
      <c r="K84" s="259" t="s">
        <v>563</v>
      </c>
      <c r="L84" s="71"/>
      <c r="M84" s="264" t="s">
        <v>21</v>
      </c>
      <c r="N84" s="265" t="s">
        <v>40</v>
      </c>
      <c r="O84" s="46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AR84" s="23" t="s">
        <v>564</v>
      </c>
      <c r="AT84" s="23" t="s">
        <v>268</v>
      </c>
      <c r="AU84" s="23" t="s">
        <v>79</v>
      </c>
      <c r="AY84" s="23" t="s">
        <v>122</v>
      </c>
      <c r="BE84" s="223">
        <f>IF(N84="základní",J84,0)</f>
        <v>0</v>
      </c>
      <c r="BF84" s="223">
        <f>IF(N84="snížená",J84,0)</f>
        <v>0</v>
      </c>
      <c r="BG84" s="223">
        <f>IF(N84="zákl. přenesená",J84,0)</f>
        <v>0</v>
      </c>
      <c r="BH84" s="223">
        <f>IF(N84="sníž. přenesená",J84,0)</f>
        <v>0</v>
      </c>
      <c r="BI84" s="223">
        <f>IF(N84="nulová",J84,0)</f>
        <v>0</v>
      </c>
      <c r="BJ84" s="23" t="s">
        <v>77</v>
      </c>
      <c r="BK84" s="223">
        <f>ROUND(I84*H84,2)</f>
        <v>0</v>
      </c>
      <c r="BL84" s="23" t="s">
        <v>564</v>
      </c>
      <c r="BM84" s="23" t="s">
        <v>565</v>
      </c>
    </row>
    <row r="85" s="10" customFormat="1">
      <c r="B85" s="224"/>
      <c r="C85" s="225"/>
      <c r="D85" s="226" t="s">
        <v>131</v>
      </c>
      <c r="E85" s="227" t="s">
        <v>21</v>
      </c>
      <c r="F85" s="228" t="s">
        <v>77</v>
      </c>
      <c r="G85" s="225"/>
      <c r="H85" s="229">
        <v>1</v>
      </c>
      <c r="I85" s="230"/>
      <c r="J85" s="225"/>
      <c r="K85" s="225"/>
      <c r="L85" s="231"/>
      <c r="M85" s="232"/>
      <c r="N85" s="233"/>
      <c r="O85" s="233"/>
      <c r="P85" s="233"/>
      <c r="Q85" s="233"/>
      <c r="R85" s="233"/>
      <c r="S85" s="233"/>
      <c r="T85" s="234"/>
      <c r="AT85" s="235" t="s">
        <v>131</v>
      </c>
      <c r="AU85" s="235" t="s">
        <v>79</v>
      </c>
      <c r="AV85" s="10" t="s">
        <v>79</v>
      </c>
      <c r="AW85" s="10" t="s">
        <v>33</v>
      </c>
      <c r="AX85" s="10" t="s">
        <v>69</v>
      </c>
      <c r="AY85" s="235" t="s">
        <v>122</v>
      </c>
    </row>
    <row r="86" s="12" customFormat="1">
      <c r="B86" s="246"/>
      <c r="C86" s="247"/>
      <c r="D86" s="226" t="s">
        <v>131</v>
      </c>
      <c r="E86" s="248" t="s">
        <v>21</v>
      </c>
      <c r="F86" s="249" t="s">
        <v>137</v>
      </c>
      <c r="G86" s="247"/>
      <c r="H86" s="250">
        <v>1</v>
      </c>
      <c r="I86" s="251"/>
      <c r="J86" s="247"/>
      <c r="K86" s="247"/>
      <c r="L86" s="252"/>
      <c r="M86" s="253"/>
      <c r="N86" s="254"/>
      <c r="O86" s="254"/>
      <c r="P86" s="254"/>
      <c r="Q86" s="254"/>
      <c r="R86" s="254"/>
      <c r="S86" s="254"/>
      <c r="T86" s="255"/>
      <c r="AT86" s="256" t="s">
        <v>131</v>
      </c>
      <c r="AU86" s="256" t="s">
        <v>79</v>
      </c>
      <c r="AV86" s="12" t="s">
        <v>129</v>
      </c>
      <c r="AW86" s="12" t="s">
        <v>33</v>
      </c>
      <c r="AX86" s="12" t="s">
        <v>77</v>
      </c>
      <c r="AY86" s="256" t="s">
        <v>122</v>
      </c>
    </row>
    <row r="87" s="1" customFormat="1" ht="16.5" customHeight="1">
      <c r="B87" s="45"/>
      <c r="C87" s="257" t="s">
        <v>79</v>
      </c>
      <c r="D87" s="257" t="s">
        <v>268</v>
      </c>
      <c r="E87" s="258" t="s">
        <v>566</v>
      </c>
      <c r="F87" s="259" t="s">
        <v>567</v>
      </c>
      <c r="G87" s="260" t="s">
        <v>126</v>
      </c>
      <c r="H87" s="261">
        <v>2</v>
      </c>
      <c r="I87" s="262"/>
      <c r="J87" s="263">
        <f>ROUND(I87*H87,2)</f>
        <v>0</v>
      </c>
      <c r="K87" s="259" t="s">
        <v>563</v>
      </c>
      <c r="L87" s="71"/>
      <c r="M87" s="264" t="s">
        <v>21</v>
      </c>
      <c r="N87" s="265" t="s">
        <v>40</v>
      </c>
      <c r="O87" s="46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AR87" s="23" t="s">
        <v>564</v>
      </c>
      <c r="AT87" s="23" t="s">
        <v>268</v>
      </c>
      <c r="AU87" s="23" t="s">
        <v>79</v>
      </c>
      <c r="AY87" s="23" t="s">
        <v>122</v>
      </c>
      <c r="BE87" s="223">
        <f>IF(N87="základní",J87,0)</f>
        <v>0</v>
      </c>
      <c r="BF87" s="223">
        <f>IF(N87="snížená",J87,0)</f>
        <v>0</v>
      </c>
      <c r="BG87" s="223">
        <f>IF(N87="zákl. přenesená",J87,0)</f>
        <v>0</v>
      </c>
      <c r="BH87" s="223">
        <f>IF(N87="sníž. přenesená",J87,0)</f>
        <v>0</v>
      </c>
      <c r="BI87" s="223">
        <f>IF(N87="nulová",J87,0)</f>
        <v>0</v>
      </c>
      <c r="BJ87" s="23" t="s">
        <v>77</v>
      </c>
      <c r="BK87" s="223">
        <f>ROUND(I87*H87,2)</f>
        <v>0</v>
      </c>
      <c r="BL87" s="23" t="s">
        <v>564</v>
      </c>
      <c r="BM87" s="23" t="s">
        <v>568</v>
      </c>
    </row>
    <row r="88" s="11" customFormat="1">
      <c r="B88" s="236"/>
      <c r="C88" s="237"/>
      <c r="D88" s="226" t="s">
        <v>131</v>
      </c>
      <c r="E88" s="238" t="s">
        <v>21</v>
      </c>
      <c r="F88" s="239" t="s">
        <v>569</v>
      </c>
      <c r="G88" s="237"/>
      <c r="H88" s="238" t="s">
        <v>21</v>
      </c>
      <c r="I88" s="240"/>
      <c r="J88" s="237"/>
      <c r="K88" s="237"/>
      <c r="L88" s="241"/>
      <c r="M88" s="242"/>
      <c r="N88" s="243"/>
      <c r="O88" s="243"/>
      <c r="P88" s="243"/>
      <c r="Q88" s="243"/>
      <c r="R88" s="243"/>
      <c r="S88" s="243"/>
      <c r="T88" s="244"/>
      <c r="AT88" s="245" t="s">
        <v>131</v>
      </c>
      <c r="AU88" s="245" t="s">
        <v>79</v>
      </c>
      <c r="AV88" s="11" t="s">
        <v>77</v>
      </c>
      <c r="AW88" s="11" t="s">
        <v>33</v>
      </c>
      <c r="AX88" s="11" t="s">
        <v>69</v>
      </c>
      <c r="AY88" s="245" t="s">
        <v>122</v>
      </c>
    </row>
    <row r="89" s="10" customFormat="1">
      <c r="B89" s="224"/>
      <c r="C89" s="225"/>
      <c r="D89" s="226" t="s">
        <v>131</v>
      </c>
      <c r="E89" s="227" t="s">
        <v>21</v>
      </c>
      <c r="F89" s="228" t="s">
        <v>77</v>
      </c>
      <c r="G89" s="225"/>
      <c r="H89" s="229">
        <v>1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AT89" s="235" t="s">
        <v>131</v>
      </c>
      <c r="AU89" s="235" t="s">
        <v>79</v>
      </c>
      <c r="AV89" s="10" t="s">
        <v>79</v>
      </c>
      <c r="AW89" s="10" t="s">
        <v>33</v>
      </c>
      <c r="AX89" s="10" t="s">
        <v>69</v>
      </c>
      <c r="AY89" s="235" t="s">
        <v>122</v>
      </c>
    </row>
    <row r="90" s="11" customFormat="1">
      <c r="B90" s="236"/>
      <c r="C90" s="237"/>
      <c r="D90" s="226" t="s">
        <v>131</v>
      </c>
      <c r="E90" s="238" t="s">
        <v>21</v>
      </c>
      <c r="F90" s="239" t="s">
        <v>570</v>
      </c>
      <c r="G90" s="237"/>
      <c r="H90" s="238" t="s">
        <v>21</v>
      </c>
      <c r="I90" s="240"/>
      <c r="J90" s="237"/>
      <c r="K90" s="237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131</v>
      </c>
      <c r="AU90" s="245" t="s">
        <v>79</v>
      </c>
      <c r="AV90" s="11" t="s">
        <v>77</v>
      </c>
      <c r="AW90" s="11" t="s">
        <v>33</v>
      </c>
      <c r="AX90" s="11" t="s">
        <v>69</v>
      </c>
      <c r="AY90" s="245" t="s">
        <v>122</v>
      </c>
    </row>
    <row r="91" s="10" customFormat="1">
      <c r="B91" s="224"/>
      <c r="C91" s="225"/>
      <c r="D91" s="226" t="s">
        <v>131</v>
      </c>
      <c r="E91" s="227" t="s">
        <v>21</v>
      </c>
      <c r="F91" s="228" t="s">
        <v>77</v>
      </c>
      <c r="G91" s="225"/>
      <c r="H91" s="229">
        <v>1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AT91" s="235" t="s">
        <v>131</v>
      </c>
      <c r="AU91" s="235" t="s">
        <v>79</v>
      </c>
      <c r="AV91" s="10" t="s">
        <v>79</v>
      </c>
      <c r="AW91" s="10" t="s">
        <v>33</v>
      </c>
      <c r="AX91" s="10" t="s">
        <v>69</v>
      </c>
      <c r="AY91" s="235" t="s">
        <v>122</v>
      </c>
    </row>
    <row r="92" s="12" customFormat="1">
      <c r="B92" s="246"/>
      <c r="C92" s="247"/>
      <c r="D92" s="226" t="s">
        <v>131</v>
      </c>
      <c r="E92" s="248" t="s">
        <v>21</v>
      </c>
      <c r="F92" s="249" t="s">
        <v>137</v>
      </c>
      <c r="G92" s="247"/>
      <c r="H92" s="250">
        <v>2</v>
      </c>
      <c r="I92" s="251"/>
      <c r="J92" s="247"/>
      <c r="K92" s="247"/>
      <c r="L92" s="252"/>
      <c r="M92" s="253"/>
      <c r="N92" s="254"/>
      <c r="O92" s="254"/>
      <c r="P92" s="254"/>
      <c r="Q92" s="254"/>
      <c r="R92" s="254"/>
      <c r="S92" s="254"/>
      <c r="T92" s="255"/>
      <c r="AT92" s="256" t="s">
        <v>131</v>
      </c>
      <c r="AU92" s="256" t="s">
        <v>79</v>
      </c>
      <c r="AV92" s="12" t="s">
        <v>129</v>
      </c>
      <c r="AW92" s="12" t="s">
        <v>33</v>
      </c>
      <c r="AX92" s="12" t="s">
        <v>77</v>
      </c>
      <c r="AY92" s="256" t="s">
        <v>122</v>
      </c>
    </row>
    <row r="93" s="9" customFormat="1" ht="29.88" customHeight="1">
      <c r="B93" s="197"/>
      <c r="C93" s="198"/>
      <c r="D93" s="199" t="s">
        <v>68</v>
      </c>
      <c r="E93" s="276" t="s">
        <v>571</v>
      </c>
      <c r="F93" s="276" t="s">
        <v>572</v>
      </c>
      <c r="G93" s="198"/>
      <c r="H93" s="198"/>
      <c r="I93" s="201"/>
      <c r="J93" s="277">
        <f>BK93</f>
        <v>0</v>
      </c>
      <c r="K93" s="198"/>
      <c r="L93" s="203"/>
      <c r="M93" s="204"/>
      <c r="N93" s="205"/>
      <c r="O93" s="205"/>
      <c r="P93" s="206">
        <f>SUM(P94:P98)</f>
        <v>0</v>
      </c>
      <c r="Q93" s="205"/>
      <c r="R93" s="206">
        <f>SUM(R94:R98)</f>
        <v>0</v>
      </c>
      <c r="S93" s="205"/>
      <c r="T93" s="207">
        <f>SUM(T94:T98)</f>
        <v>0</v>
      </c>
      <c r="AR93" s="208" t="s">
        <v>160</v>
      </c>
      <c r="AT93" s="209" t="s">
        <v>68</v>
      </c>
      <c r="AU93" s="209" t="s">
        <v>77</v>
      </c>
      <c r="AY93" s="208" t="s">
        <v>122</v>
      </c>
      <c r="BK93" s="210">
        <f>SUM(BK94:BK98)</f>
        <v>0</v>
      </c>
    </row>
    <row r="94" s="1" customFormat="1" ht="16.5" customHeight="1">
      <c r="B94" s="45"/>
      <c r="C94" s="257" t="s">
        <v>146</v>
      </c>
      <c r="D94" s="257" t="s">
        <v>268</v>
      </c>
      <c r="E94" s="258" t="s">
        <v>573</v>
      </c>
      <c r="F94" s="259" t="s">
        <v>572</v>
      </c>
      <c r="G94" s="260" t="s">
        <v>126</v>
      </c>
      <c r="H94" s="261">
        <v>2</v>
      </c>
      <c r="I94" s="262"/>
      <c r="J94" s="263">
        <f>ROUND(I94*H94,2)</f>
        <v>0</v>
      </c>
      <c r="K94" s="259" t="s">
        <v>563</v>
      </c>
      <c r="L94" s="71"/>
      <c r="M94" s="264" t="s">
        <v>21</v>
      </c>
      <c r="N94" s="265" t="s">
        <v>40</v>
      </c>
      <c r="O94" s="4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23" t="s">
        <v>564</v>
      </c>
      <c r="AT94" s="23" t="s">
        <v>268</v>
      </c>
      <c r="AU94" s="23" t="s">
        <v>79</v>
      </c>
      <c r="AY94" s="23" t="s">
        <v>122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23" t="s">
        <v>77</v>
      </c>
      <c r="BK94" s="223">
        <f>ROUND(I94*H94,2)</f>
        <v>0</v>
      </c>
      <c r="BL94" s="23" t="s">
        <v>564</v>
      </c>
      <c r="BM94" s="23" t="s">
        <v>574</v>
      </c>
    </row>
    <row r="95" s="10" customFormat="1">
      <c r="B95" s="224"/>
      <c r="C95" s="225"/>
      <c r="D95" s="226" t="s">
        <v>131</v>
      </c>
      <c r="E95" s="227" t="s">
        <v>21</v>
      </c>
      <c r="F95" s="228" t="s">
        <v>77</v>
      </c>
      <c r="G95" s="225"/>
      <c r="H95" s="229">
        <v>1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AT95" s="235" t="s">
        <v>131</v>
      </c>
      <c r="AU95" s="235" t="s">
        <v>79</v>
      </c>
      <c r="AV95" s="10" t="s">
        <v>79</v>
      </c>
      <c r="AW95" s="10" t="s">
        <v>33</v>
      </c>
      <c r="AX95" s="10" t="s">
        <v>69</v>
      </c>
      <c r="AY95" s="235" t="s">
        <v>122</v>
      </c>
    </row>
    <row r="96" s="11" customFormat="1">
      <c r="B96" s="236"/>
      <c r="C96" s="237"/>
      <c r="D96" s="226" t="s">
        <v>131</v>
      </c>
      <c r="E96" s="238" t="s">
        <v>21</v>
      </c>
      <c r="F96" s="239" t="s">
        <v>575</v>
      </c>
      <c r="G96" s="237"/>
      <c r="H96" s="238" t="s">
        <v>21</v>
      </c>
      <c r="I96" s="240"/>
      <c r="J96" s="237"/>
      <c r="K96" s="237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131</v>
      </c>
      <c r="AU96" s="245" t="s">
        <v>79</v>
      </c>
      <c r="AV96" s="11" t="s">
        <v>77</v>
      </c>
      <c r="AW96" s="11" t="s">
        <v>33</v>
      </c>
      <c r="AX96" s="11" t="s">
        <v>69</v>
      </c>
      <c r="AY96" s="245" t="s">
        <v>122</v>
      </c>
    </row>
    <row r="97" s="10" customFormat="1">
      <c r="B97" s="224"/>
      <c r="C97" s="225"/>
      <c r="D97" s="226" t="s">
        <v>131</v>
      </c>
      <c r="E97" s="227" t="s">
        <v>21</v>
      </c>
      <c r="F97" s="228" t="s">
        <v>77</v>
      </c>
      <c r="G97" s="225"/>
      <c r="H97" s="229">
        <v>1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AT97" s="235" t="s">
        <v>131</v>
      </c>
      <c r="AU97" s="235" t="s">
        <v>79</v>
      </c>
      <c r="AV97" s="10" t="s">
        <v>79</v>
      </c>
      <c r="AW97" s="10" t="s">
        <v>33</v>
      </c>
      <c r="AX97" s="10" t="s">
        <v>69</v>
      </c>
      <c r="AY97" s="235" t="s">
        <v>122</v>
      </c>
    </row>
    <row r="98" s="12" customFormat="1">
      <c r="B98" s="246"/>
      <c r="C98" s="247"/>
      <c r="D98" s="226" t="s">
        <v>131</v>
      </c>
      <c r="E98" s="248" t="s">
        <v>21</v>
      </c>
      <c r="F98" s="249" t="s">
        <v>137</v>
      </c>
      <c r="G98" s="247"/>
      <c r="H98" s="250">
        <v>2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AT98" s="256" t="s">
        <v>131</v>
      </c>
      <c r="AU98" s="256" t="s">
        <v>79</v>
      </c>
      <c r="AV98" s="12" t="s">
        <v>129</v>
      </c>
      <c r="AW98" s="12" t="s">
        <v>33</v>
      </c>
      <c r="AX98" s="12" t="s">
        <v>77</v>
      </c>
      <c r="AY98" s="256" t="s">
        <v>122</v>
      </c>
    </row>
    <row r="99" s="9" customFormat="1" ht="29.88" customHeight="1">
      <c r="B99" s="197"/>
      <c r="C99" s="198"/>
      <c r="D99" s="199" t="s">
        <v>68</v>
      </c>
      <c r="E99" s="276" t="s">
        <v>576</v>
      </c>
      <c r="F99" s="276" t="s">
        <v>577</v>
      </c>
      <c r="G99" s="198"/>
      <c r="H99" s="198"/>
      <c r="I99" s="201"/>
      <c r="J99" s="277">
        <f>BK99</f>
        <v>0</v>
      </c>
      <c r="K99" s="198"/>
      <c r="L99" s="203"/>
      <c r="M99" s="204"/>
      <c r="N99" s="205"/>
      <c r="O99" s="205"/>
      <c r="P99" s="206">
        <f>SUM(P100:P103)</f>
        <v>0</v>
      </c>
      <c r="Q99" s="205"/>
      <c r="R99" s="206">
        <f>SUM(R100:R103)</f>
        <v>0</v>
      </c>
      <c r="S99" s="205"/>
      <c r="T99" s="207">
        <f>SUM(T100:T103)</f>
        <v>0</v>
      </c>
      <c r="AR99" s="208" t="s">
        <v>160</v>
      </c>
      <c r="AT99" s="209" t="s">
        <v>68</v>
      </c>
      <c r="AU99" s="209" t="s">
        <v>77</v>
      </c>
      <c r="AY99" s="208" t="s">
        <v>122</v>
      </c>
      <c r="BK99" s="210">
        <f>SUM(BK100:BK103)</f>
        <v>0</v>
      </c>
    </row>
    <row r="100" s="1" customFormat="1" ht="16.5" customHeight="1">
      <c r="B100" s="45"/>
      <c r="C100" s="257" t="s">
        <v>129</v>
      </c>
      <c r="D100" s="257" t="s">
        <v>268</v>
      </c>
      <c r="E100" s="258" t="s">
        <v>578</v>
      </c>
      <c r="F100" s="259" t="s">
        <v>577</v>
      </c>
      <c r="G100" s="260" t="s">
        <v>579</v>
      </c>
      <c r="H100" s="261">
        <v>32</v>
      </c>
      <c r="I100" s="262"/>
      <c r="J100" s="263">
        <f>ROUND(I100*H100,2)</f>
        <v>0</v>
      </c>
      <c r="K100" s="259" t="s">
        <v>563</v>
      </c>
      <c r="L100" s="71"/>
      <c r="M100" s="264" t="s">
        <v>21</v>
      </c>
      <c r="N100" s="265" t="s">
        <v>40</v>
      </c>
      <c r="O100" s="4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AR100" s="23" t="s">
        <v>564</v>
      </c>
      <c r="AT100" s="23" t="s">
        <v>268</v>
      </c>
      <c r="AU100" s="23" t="s">
        <v>79</v>
      </c>
      <c r="AY100" s="23" t="s">
        <v>122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23" t="s">
        <v>77</v>
      </c>
      <c r="BK100" s="223">
        <f>ROUND(I100*H100,2)</f>
        <v>0</v>
      </c>
      <c r="BL100" s="23" t="s">
        <v>564</v>
      </c>
      <c r="BM100" s="23" t="s">
        <v>580</v>
      </c>
    </row>
    <row r="101" s="11" customFormat="1">
      <c r="B101" s="236"/>
      <c r="C101" s="237"/>
      <c r="D101" s="226" t="s">
        <v>131</v>
      </c>
      <c r="E101" s="238" t="s">
        <v>21</v>
      </c>
      <c r="F101" s="239" t="s">
        <v>581</v>
      </c>
      <c r="G101" s="237"/>
      <c r="H101" s="238" t="s">
        <v>21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131</v>
      </c>
      <c r="AU101" s="245" t="s">
        <v>79</v>
      </c>
      <c r="AV101" s="11" t="s">
        <v>77</v>
      </c>
      <c r="AW101" s="11" t="s">
        <v>33</v>
      </c>
      <c r="AX101" s="11" t="s">
        <v>69</v>
      </c>
      <c r="AY101" s="245" t="s">
        <v>122</v>
      </c>
    </row>
    <row r="102" s="10" customFormat="1">
      <c r="B102" s="224"/>
      <c r="C102" s="225"/>
      <c r="D102" s="226" t="s">
        <v>131</v>
      </c>
      <c r="E102" s="227" t="s">
        <v>21</v>
      </c>
      <c r="F102" s="228" t="s">
        <v>324</v>
      </c>
      <c r="G102" s="225"/>
      <c r="H102" s="229">
        <v>32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AT102" s="235" t="s">
        <v>131</v>
      </c>
      <c r="AU102" s="235" t="s">
        <v>79</v>
      </c>
      <c r="AV102" s="10" t="s">
        <v>79</v>
      </c>
      <c r="AW102" s="10" t="s">
        <v>33</v>
      </c>
      <c r="AX102" s="10" t="s">
        <v>69</v>
      </c>
      <c r="AY102" s="235" t="s">
        <v>122</v>
      </c>
    </row>
    <row r="103" s="12" customFormat="1">
      <c r="B103" s="246"/>
      <c r="C103" s="247"/>
      <c r="D103" s="226" t="s">
        <v>131</v>
      </c>
      <c r="E103" s="248" t="s">
        <v>21</v>
      </c>
      <c r="F103" s="249" t="s">
        <v>137</v>
      </c>
      <c r="G103" s="247"/>
      <c r="H103" s="250">
        <v>32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AT103" s="256" t="s">
        <v>131</v>
      </c>
      <c r="AU103" s="256" t="s">
        <v>79</v>
      </c>
      <c r="AV103" s="12" t="s">
        <v>129</v>
      </c>
      <c r="AW103" s="12" t="s">
        <v>33</v>
      </c>
      <c r="AX103" s="12" t="s">
        <v>77</v>
      </c>
      <c r="AY103" s="256" t="s">
        <v>122</v>
      </c>
    </row>
    <row r="104" s="9" customFormat="1" ht="29.88" customHeight="1">
      <c r="B104" s="197"/>
      <c r="C104" s="198"/>
      <c r="D104" s="199" t="s">
        <v>68</v>
      </c>
      <c r="E104" s="276" t="s">
        <v>582</v>
      </c>
      <c r="F104" s="276" t="s">
        <v>583</v>
      </c>
      <c r="G104" s="198"/>
      <c r="H104" s="198"/>
      <c r="I104" s="201"/>
      <c r="J104" s="277">
        <f>BK104</f>
        <v>0</v>
      </c>
      <c r="K104" s="198"/>
      <c r="L104" s="203"/>
      <c r="M104" s="204"/>
      <c r="N104" s="205"/>
      <c r="O104" s="205"/>
      <c r="P104" s="206">
        <f>SUM(P105:P108)</f>
        <v>0</v>
      </c>
      <c r="Q104" s="205"/>
      <c r="R104" s="206">
        <f>SUM(R105:R108)</f>
        <v>0</v>
      </c>
      <c r="S104" s="205"/>
      <c r="T104" s="207">
        <f>SUM(T105:T108)</f>
        <v>0</v>
      </c>
      <c r="AR104" s="208" t="s">
        <v>160</v>
      </c>
      <c r="AT104" s="209" t="s">
        <v>68</v>
      </c>
      <c r="AU104" s="209" t="s">
        <v>77</v>
      </c>
      <c r="AY104" s="208" t="s">
        <v>122</v>
      </c>
      <c r="BK104" s="210">
        <f>SUM(BK105:BK108)</f>
        <v>0</v>
      </c>
    </row>
    <row r="105" s="1" customFormat="1" ht="16.5" customHeight="1">
      <c r="B105" s="45"/>
      <c r="C105" s="257" t="s">
        <v>160</v>
      </c>
      <c r="D105" s="257" t="s">
        <v>268</v>
      </c>
      <c r="E105" s="258" t="s">
        <v>584</v>
      </c>
      <c r="F105" s="259" t="s">
        <v>585</v>
      </c>
      <c r="G105" s="260" t="s">
        <v>126</v>
      </c>
      <c r="H105" s="261">
        <v>2</v>
      </c>
      <c r="I105" s="262"/>
      <c r="J105" s="263">
        <f>ROUND(I105*H105,2)</f>
        <v>0</v>
      </c>
      <c r="K105" s="259" t="s">
        <v>563</v>
      </c>
      <c r="L105" s="71"/>
      <c r="M105" s="264" t="s">
        <v>21</v>
      </c>
      <c r="N105" s="265" t="s">
        <v>40</v>
      </c>
      <c r="O105" s="46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AR105" s="23" t="s">
        <v>564</v>
      </c>
      <c r="AT105" s="23" t="s">
        <v>268</v>
      </c>
      <c r="AU105" s="23" t="s">
        <v>79</v>
      </c>
      <c r="AY105" s="23" t="s">
        <v>122</v>
      </c>
      <c r="BE105" s="223">
        <f>IF(N105="základní",J105,0)</f>
        <v>0</v>
      </c>
      <c r="BF105" s="223">
        <f>IF(N105="snížená",J105,0)</f>
        <v>0</v>
      </c>
      <c r="BG105" s="223">
        <f>IF(N105="zákl. přenesená",J105,0)</f>
        <v>0</v>
      </c>
      <c r="BH105" s="223">
        <f>IF(N105="sníž. přenesená",J105,0)</f>
        <v>0</v>
      </c>
      <c r="BI105" s="223">
        <f>IF(N105="nulová",J105,0)</f>
        <v>0</v>
      </c>
      <c r="BJ105" s="23" t="s">
        <v>77</v>
      </c>
      <c r="BK105" s="223">
        <f>ROUND(I105*H105,2)</f>
        <v>0</v>
      </c>
      <c r="BL105" s="23" t="s">
        <v>564</v>
      </c>
      <c r="BM105" s="23" t="s">
        <v>586</v>
      </c>
    </row>
    <row r="106" s="11" customFormat="1">
      <c r="B106" s="236"/>
      <c r="C106" s="237"/>
      <c r="D106" s="226" t="s">
        <v>131</v>
      </c>
      <c r="E106" s="238" t="s">
        <v>21</v>
      </c>
      <c r="F106" s="239" t="s">
        <v>587</v>
      </c>
      <c r="G106" s="237"/>
      <c r="H106" s="238" t="s">
        <v>21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131</v>
      </c>
      <c r="AU106" s="245" t="s">
        <v>79</v>
      </c>
      <c r="AV106" s="11" t="s">
        <v>77</v>
      </c>
      <c r="AW106" s="11" t="s">
        <v>33</v>
      </c>
      <c r="AX106" s="11" t="s">
        <v>69</v>
      </c>
      <c r="AY106" s="245" t="s">
        <v>122</v>
      </c>
    </row>
    <row r="107" s="10" customFormat="1">
      <c r="B107" s="224"/>
      <c r="C107" s="225"/>
      <c r="D107" s="226" t="s">
        <v>131</v>
      </c>
      <c r="E107" s="227" t="s">
        <v>21</v>
      </c>
      <c r="F107" s="228" t="s">
        <v>79</v>
      </c>
      <c r="G107" s="225"/>
      <c r="H107" s="229">
        <v>2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131</v>
      </c>
      <c r="AU107" s="235" t="s">
        <v>79</v>
      </c>
      <c r="AV107" s="10" t="s">
        <v>79</v>
      </c>
      <c r="AW107" s="10" t="s">
        <v>33</v>
      </c>
      <c r="AX107" s="10" t="s">
        <v>69</v>
      </c>
      <c r="AY107" s="235" t="s">
        <v>122</v>
      </c>
    </row>
    <row r="108" s="12" customFormat="1">
      <c r="B108" s="246"/>
      <c r="C108" s="247"/>
      <c r="D108" s="226" t="s">
        <v>131</v>
      </c>
      <c r="E108" s="248" t="s">
        <v>21</v>
      </c>
      <c r="F108" s="249" t="s">
        <v>137</v>
      </c>
      <c r="G108" s="247"/>
      <c r="H108" s="250">
        <v>2</v>
      </c>
      <c r="I108" s="251"/>
      <c r="J108" s="247"/>
      <c r="K108" s="247"/>
      <c r="L108" s="252"/>
      <c r="M108" s="266"/>
      <c r="N108" s="267"/>
      <c r="O108" s="267"/>
      <c r="P108" s="267"/>
      <c r="Q108" s="267"/>
      <c r="R108" s="267"/>
      <c r="S108" s="267"/>
      <c r="T108" s="268"/>
      <c r="AT108" s="256" t="s">
        <v>131</v>
      </c>
      <c r="AU108" s="256" t="s">
        <v>79</v>
      </c>
      <c r="AV108" s="12" t="s">
        <v>129</v>
      </c>
      <c r="AW108" s="12" t="s">
        <v>33</v>
      </c>
      <c r="AX108" s="12" t="s">
        <v>77</v>
      </c>
      <c r="AY108" s="256" t="s">
        <v>122</v>
      </c>
    </row>
    <row r="109" s="1" customFormat="1" ht="6.96" customHeight="1">
      <c r="B109" s="66"/>
      <c r="C109" s="67"/>
      <c r="D109" s="67"/>
      <c r="E109" s="67"/>
      <c r="F109" s="67"/>
      <c r="G109" s="67"/>
      <c r="H109" s="67"/>
      <c r="I109" s="165"/>
      <c r="J109" s="67"/>
      <c r="K109" s="67"/>
      <c r="L109" s="71"/>
    </row>
  </sheetData>
  <sheetProtection sheet="1" autoFilter="0" formatColumns="0" formatRows="0" objects="1" scenarios="1" spinCount="100000" saltValue="TGryQiUO2H1AMxKqLARLYqWSo/UoQfpl1dHGq+quWGGuXbVc58sLkEpfJB2oqGQloPz1KgbseN1SGnibmnWasQ==" hashValue="t/yQF1vbcRGHhJwaD1zWELdw2TxcTWvheEMlNLhQs6JHJYqnakSW0tSqWb8Hz5RlTPVs0QnzQBN+RGWhfwZ8Sw==" algorithmName="SHA-512" password="CC35"/>
  <autoFilter ref="C80:K108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89</v>
      </c>
      <c r="G1" s="138" t="s">
        <v>90</v>
      </c>
      <c r="H1" s="138"/>
      <c r="I1" s="139"/>
      <c r="J1" s="138" t="s">
        <v>91</v>
      </c>
      <c r="K1" s="137" t="s">
        <v>92</v>
      </c>
      <c r="L1" s="138" t="s">
        <v>93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Oprava TK koleje Mšeno - Ml.Boleslav - oprava TK Mšeno - Skalsko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588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23. 7. 2018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ROUND(SUM(BE78:BE84), 2)</f>
        <v>0</v>
      </c>
      <c r="G30" s="46"/>
      <c r="H30" s="46"/>
      <c r="I30" s="157">
        <v>0.20999999999999999</v>
      </c>
      <c r="J30" s="156">
        <f>ROUND(ROUND((SUM(BE78:BE84)),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ROUND(SUM(BF78:BF84), 2)</f>
        <v>0</v>
      </c>
      <c r="G31" s="46"/>
      <c r="H31" s="46"/>
      <c r="I31" s="157">
        <v>0.14999999999999999</v>
      </c>
      <c r="J31" s="156">
        <f>ROUND(ROUND((SUM(BF78:BF84)),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ROUND(SUM(BG78:BG84),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ROUND(SUM(BH78:BH84),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ROUND(SUM(BI78:BI84),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Oprava TK koleje Mšeno - Ml.Boleslav - oprava TK Mšeno - Skalsko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O4 - DSPS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23. 7. 2018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98</v>
      </c>
      <c r="D54" s="158"/>
      <c r="E54" s="158"/>
      <c r="F54" s="158"/>
      <c r="G54" s="158"/>
      <c r="H54" s="158"/>
      <c r="I54" s="172"/>
      <c r="J54" s="173" t="s">
        <v>99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100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101</v>
      </c>
    </row>
    <row r="57" s="7" customFormat="1" ht="24.96" customHeight="1">
      <c r="B57" s="176"/>
      <c r="C57" s="177"/>
      <c r="D57" s="178" t="s">
        <v>105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13" customFormat="1" ht="19.92" customHeight="1">
      <c r="B58" s="269"/>
      <c r="C58" s="270"/>
      <c r="D58" s="271" t="s">
        <v>555</v>
      </c>
      <c r="E58" s="272"/>
      <c r="F58" s="272"/>
      <c r="G58" s="272"/>
      <c r="H58" s="272"/>
      <c r="I58" s="273"/>
      <c r="J58" s="274">
        <f>J80</f>
        <v>0</v>
      </c>
      <c r="K58" s="275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106</v>
      </c>
      <c r="D65" s="73"/>
      <c r="E65" s="73"/>
      <c r="F65" s="73"/>
      <c r="G65" s="73"/>
      <c r="H65" s="73"/>
      <c r="I65" s="183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83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83"/>
      <c r="J67" s="73"/>
      <c r="K67" s="73"/>
      <c r="L67" s="71"/>
    </row>
    <row r="68" s="1" customFormat="1" ht="16.5" customHeight="1">
      <c r="B68" s="45"/>
      <c r="C68" s="73"/>
      <c r="D68" s="73"/>
      <c r="E68" s="184" t="str">
        <f>E7</f>
        <v>Oprava TK koleje Mšeno - Ml.Boleslav - oprava TK Mšeno - Skalsko</v>
      </c>
      <c r="F68" s="75"/>
      <c r="G68" s="75"/>
      <c r="H68" s="75"/>
      <c r="I68" s="183"/>
      <c r="J68" s="73"/>
      <c r="K68" s="73"/>
      <c r="L68" s="71"/>
    </row>
    <row r="69" s="1" customFormat="1" ht="14.4" customHeight="1">
      <c r="B69" s="45"/>
      <c r="C69" s="75" t="s">
        <v>95</v>
      </c>
      <c r="D69" s="73"/>
      <c r="E69" s="73"/>
      <c r="F69" s="73"/>
      <c r="G69" s="73"/>
      <c r="H69" s="73"/>
      <c r="I69" s="183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O4 - DSPS</v>
      </c>
      <c r="F70" s="73"/>
      <c r="G70" s="73"/>
      <c r="H70" s="73"/>
      <c r="I70" s="183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83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85" t="str">
        <f>F12</f>
        <v xml:space="preserve"> </v>
      </c>
      <c r="G72" s="73"/>
      <c r="H72" s="73"/>
      <c r="I72" s="186" t="s">
        <v>25</v>
      </c>
      <c r="J72" s="84" t="str">
        <f>IF(J12="","",J12)</f>
        <v>23. 7. 2018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83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85" t="str">
        <f>E15</f>
        <v xml:space="preserve"> </v>
      </c>
      <c r="G74" s="73"/>
      <c r="H74" s="73"/>
      <c r="I74" s="186" t="s">
        <v>32</v>
      </c>
      <c r="J74" s="185" t="str">
        <f>E21</f>
        <v xml:space="preserve"> </v>
      </c>
      <c r="K74" s="73"/>
      <c r="L74" s="71"/>
    </row>
    <row r="75" s="1" customFormat="1" ht="14.4" customHeight="1">
      <c r="B75" s="45"/>
      <c r="C75" s="75" t="s">
        <v>30</v>
      </c>
      <c r="D75" s="73"/>
      <c r="E75" s="73"/>
      <c r="F75" s="185" t="str">
        <f>IF(E18="","",E18)</f>
        <v/>
      </c>
      <c r="G75" s="73"/>
      <c r="H75" s="73"/>
      <c r="I75" s="183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83"/>
      <c r="J76" s="73"/>
      <c r="K76" s="73"/>
      <c r="L76" s="71"/>
    </row>
    <row r="77" s="8" customFormat="1" ht="29.28" customHeight="1">
      <c r="B77" s="187"/>
      <c r="C77" s="188" t="s">
        <v>107</v>
      </c>
      <c r="D77" s="189" t="s">
        <v>54</v>
      </c>
      <c r="E77" s="189" t="s">
        <v>50</v>
      </c>
      <c r="F77" s="189" t="s">
        <v>108</v>
      </c>
      <c r="G77" s="189" t="s">
        <v>109</v>
      </c>
      <c r="H77" s="189" t="s">
        <v>110</v>
      </c>
      <c r="I77" s="190" t="s">
        <v>111</v>
      </c>
      <c r="J77" s="189" t="s">
        <v>99</v>
      </c>
      <c r="K77" s="191" t="s">
        <v>112</v>
      </c>
      <c r="L77" s="192"/>
      <c r="M77" s="101" t="s">
        <v>113</v>
      </c>
      <c r="N77" s="102" t="s">
        <v>39</v>
      </c>
      <c r="O77" s="102" t="s">
        <v>114</v>
      </c>
      <c r="P77" s="102" t="s">
        <v>115</v>
      </c>
      <c r="Q77" s="102" t="s">
        <v>116</v>
      </c>
      <c r="R77" s="102" t="s">
        <v>117</v>
      </c>
      <c r="S77" s="102" t="s">
        <v>118</v>
      </c>
      <c r="T77" s="103" t="s">
        <v>119</v>
      </c>
    </row>
    <row r="78" s="1" customFormat="1" ht="29.28" customHeight="1">
      <c r="B78" s="45"/>
      <c r="C78" s="107" t="s">
        <v>100</v>
      </c>
      <c r="D78" s="73"/>
      <c r="E78" s="73"/>
      <c r="F78" s="73"/>
      <c r="G78" s="73"/>
      <c r="H78" s="73"/>
      <c r="I78" s="183"/>
      <c r="J78" s="193">
        <f>BK78</f>
        <v>0</v>
      </c>
      <c r="K78" s="73"/>
      <c r="L78" s="71"/>
      <c r="M78" s="104"/>
      <c r="N78" s="105"/>
      <c r="O78" s="105"/>
      <c r="P78" s="194">
        <f>P79</f>
        <v>0</v>
      </c>
      <c r="Q78" s="105"/>
      <c r="R78" s="194">
        <f>R79</f>
        <v>0</v>
      </c>
      <c r="S78" s="105"/>
      <c r="T78" s="195">
        <f>T79</f>
        <v>0</v>
      </c>
      <c r="AT78" s="23" t="s">
        <v>68</v>
      </c>
      <c r="AU78" s="23" t="s">
        <v>101</v>
      </c>
      <c r="BK78" s="196">
        <f>BK79</f>
        <v>0</v>
      </c>
    </row>
    <row r="79" s="9" customFormat="1" ht="37.44" customHeight="1">
      <c r="B79" s="197"/>
      <c r="C79" s="198"/>
      <c r="D79" s="199" t="s">
        <v>68</v>
      </c>
      <c r="E79" s="200" t="s">
        <v>84</v>
      </c>
      <c r="F79" s="200" t="s">
        <v>474</v>
      </c>
      <c r="G79" s="198"/>
      <c r="H79" s="198"/>
      <c r="I79" s="201"/>
      <c r="J79" s="202">
        <f>BK79</f>
        <v>0</v>
      </c>
      <c r="K79" s="198"/>
      <c r="L79" s="203"/>
      <c r="M79" s="204"/>
      <c r="N79" s="205"/>
      <c r="O79" s="205"/>
      <c r="P79" s="206">
        <f>P80</f>
        <v>0</v>
      </c>
      <c r="Q79" s="205"/>
      <c r="R79" s="206">
        <f>R80</f>
        <v>0</v>
      </c>
      <c r="S79" s="205"/>
      <c r="T79" s="207">
        <f>T80</f>
        <v>0</v>
      </c>
      <c r="AR79" s="208" t="s">
        <v>160</v>
      </c>
      <c r="AT79" s="209" t="s">
        <v>68</v>
      </c>
      <c r="AU79" s="209" t="s">
        <v>69</v>
      </c>
      <c r="AY79" s="208" t="s">
        <v>122</v>
      </c>
      <c r="BK79" s="210">
        <f>BK80</f>
        <v>0</v>
      </c>
    </row>
    <row r="80" s="9" customFormat="1" ht="19.92" customHeight="1">
      <c r="B80" s="197"/>
      <c r="C80" s="198"/>
      <c r="D80" s="199" t="s">
        <v>68</v>
      </c>
      <c r="E80" s="276" t="s">
        <v>559</v>
      </c>
      <c r="F80" s="276" t="s">
        <v>560</v>
      </c>
      <c r="G80" s="198"/>
      <c r="H80" s="198"/>
      <c r="I80" s="201"/>
      <c r="J80" s="277">
        <f>BK80</f>
        <v>0</v>
      </c>
      <c r="K80" s="198"/>
      <c r="L80" s="203"/>
      <c r="M80" s="204"/>
      <c r="N80" s="205"/>
      <c r="O80" s="205"/>
      <c r="P80" s="206">
        <f>SUM(P81:P84)</f>
        <v>0</v>
      </c>
      <c r="Q80" s="205"/>
      <c r="R80" s="206">
        <f>SUM(R81:R84)</f>
        <v>0</v>
      </c>
      <c r="S80" s="205"/>
      <c r="T80" s="207">
        <f>SUM(T81:T84)</f>
        <v>0</v>
      </c>
      <c r="AR80" s="208" t="s">
        <v>160</v>
      </c>
      <c r="AT80" s="209" t="s">
        <v>68</v>
      </c>
      <c r="AU80" s="209" t="s">
        <v>77</v>
      </c>
      <c r="AY80" s="208" t="s">
        <v>122</v>
      </c>
      <c r="BK80" s="210">
        <f>SUM(BK81:BK84)</f>
        <v>0</v>
      </c>
    </row>
    <row r="81" s="1" customFormat="1" ht="16.5" customHeight="1">
      <c r="B81" s="45"/>
      <c r="C81" s="257" t="s">
        <v>77</v>
      </c>
      <c r="D81" s="257" t="s">
        <v>268</v>
      </c>
      <c r="E81" s="258" t="s">
        <v>566</v>
      </c>
      <c r="F81" s="259" t="s">
        <v>567</v>
      </c>
      <c r="G81" s="260" t="s">
        <v>126</v>
      </c>
      <c r="H81" s="261">
        <v>1</v>
      </c>
      <c r="I81" s="262"/>
      <c r="J81" s="263">
        <f>ROUND(I81*H81,2)</f>
        <v>0</v>
      </c>
      <c r="K81" s="259" t="s">
        <v>563</v>
      </c>
      <c r="L81" s="71"/>
      <c r="M81" s="264" t="s">
        <v>21</v>
      </c>
      <c r="N81" s="265" t="s">
        <v>40</v>
      </c>
      <c r="O81" s="46"/>
      <c r="P81" s="221">
        <f>O81*H81</f>
        <v>0</v>
      </c>
      <c r="Q81" s="221">
        <v>0</v>
      </c>
      <c r="R81" s="221">
        <f>Q81*H81</f>
        <v>0</v>
      </c>
      <c r="S81" s="221">
        <v>0</v>
      </c>
      <c r="T81" s="222">
        <f>S81*H81</f>
        <v>0</v>
      </c>
      <c r="AR81" s="23" t="s">
        <v>564</v>
      </c>
      <c r="AT81" s="23" t="s">
        <v>268</v>
      </c>
      <c r="AU81" s="23" t="s">
        <v>79</v>
      </c>
      <c r="AY81" s="23" t="s">
        <v>122</v>
      </c>
      <c r="BE81" s="223">
        <f>IF(N81="základní",J81,0)</f>
        <v>0</v>
      </c>
      <c r="BF81" s="223">
        <f>IF(N81="snížená",J81,0)</f>
        <v>0</v>
      </c>
      <c r="BG81" s="223">
        <f>IF(N81="zákl. přenesená",J81,0)</f>
        <v>0</v>
      </c>
      <c r="BH81" s="223">
        <f>IF(N81="sníž. přenesená",J81,0)</f>
        <v>0</v>
      </c>
      <c r="BI81" s="223">
        <f>IF(N81="nulová",J81,0)</f>
        <v>0</v>
      </c>
      <c r="BJ81" s="23" t="s">
        <v>77</v>
      </c>
      <c r="BK81" s="223">
        <f>ROUND(I81*H81,2)</f>
        <v>0</v>
      </c>
      <c r="BL81" s="23" t="s">
        <v>564</v>
      </c>
      <c r="BM81" s="23" t="s">
        <v>589</v>
      </c>
    </row>
    <row r="82" s="11" customFormat="1">
      <c r="B82" s="236"/>
      <c r="C82" s="237"/>
      <c r="D82" s="226" t="s">
        <v>131</v>
      </c>
      <c r="E82" s="238" t="s">
        <v>21</v>
      </c>
      <c r="F82" s="239" t="s">
        <v>590</v>
      </c>
      <c r="G82" s="237"/>
      <c r="H82" s="238" t="s">
        <v>21</v>
      </c>
      <c r="I82" s="240"/>
      <c r="J82" s="237"/>
      <c r="K82" s="237"/>
      <c r="L82" s="241"/>
      <c r="M82" s="242"/>
      <c r="N82" s="243"/>
      <c r="O82" s="243"/>
      <c r="P82" s="243"/>
      <c r="Q82" s="243"/>
      <c r="R82" s="243"/>
      <c r="S82" s="243"/>
      <c r="T82" s="244"/>
      <c r="AT82" s="245" t="s">
        <v>131</v>
      </c>
      <c r="AU82" s="245" t="s">
        <v>79</v>
      </c>
      <c r="AV82" s="11" t="s">
        <v>77</v>
      </c>
      <c r="AW82" s="11" t="s">
        <v>33</v>
      </c>
      <c r="AX82" s="11" t="s">
        <v>69</v>
      </c>
      <c r="AY82" s="245" t="s">
        <v>122</v>
      </c>
    </row>
    <row r="83" s="10" customFormat="1">
      <c r="B83" s="224"/>
      <c r="C83" s="225"/>
      <c r="D83" s="226" t="s">
        <v>131</v>
      </c>
      <c r="E83" s="227" t="s">
        <v>21</v>
      </c>
      <c r="F83" s="228" t="s">
        <v>77</v>
      </c>
      <c r="G83" s="225"/>
      <c r="H83" s="229">
        <v>1</v>
      </c>
      <c r="I83" s="230"/>
      <c r="J83" s="225"/>
      <c r="K83" s="225"/>
      <c r="L83" s="231"/>
      <c r="M83" s="232"/>
      <c r="N83" s="233"/>
      <c r="O83" s="233"/>
      <c r="P83" s="233"/>
      <c r="Q83" s="233"/>
      <c r="R83" s="233"/>
      <c r="S83" s="233"/>
      <c r="T83" s="234"/>
      <c r="AT83" s="235" t="s">
        <v>131</v>
      </c>
      <c r="AU83" s="235" t="s">
        <v>79</v>
      </c>
      <c r="AV83" s="10" t="s">
        <v>79</v>
      </c>
      <c r="AW83" s="10" t="s">
        <v>33</v>
      </c>
      <c r="AX83" s="10" t="s">
        <v>69</v>
      </c>
      <c r="AY83" s="235" t="s">
        <v>122</v>
      </c>
    </row>
    <row r="84" s="12" customFormat="1">
      <c r="B84" s="246"/>
      <c r="C84" s="247"/>
      <c r="D84" s="226" t="s">
        <v>131</v>
      </c>
      <c r="E84" s="248" t="s">
        <v>21</v>
      </c>
      <c r="F84" s="249" t="s">
        <v>137</v>
      </c>
      <c r="G84" s="247"/>
      <c r="H84" s="250">
        <v>1</v>
      </c>
      <c r="I84" s="251"/>
      <c r="J84" s="247"/>
      <c r="K84" s="247"/>
      <c r="L84" s="252"/>
      <c r="M84" s="266"/>
      <c r="N84" s="267"/>
      <c r="O84" s="267"/>
      <c r="P84" s="267"/>
      <c r="Q84" s="267"/>
      <c r="R84" s="267"/>
      <c r="S84" s="267"/>
      <c r="T84" s="268"/>
      <c r="AT84" s="256" t="s">
        <v>131</v>
      </c>
      <c r="AU84" s="256" t="s">
        <v>79</v>
      </c>
      <c r="AV84" s="12" t="s">
        <v>129</v>
      </c>
      <c r="AW84" s="12" t="s">
        <v>33</v>
      </c>
      <c r="AX84" s="12" t="s">
        <v>77</v>
      </c>
      <c r="AY84" s="256" t="s">
        <v>122</v>
      </c>
    </row>
    <row r="85" s="1" customFormat="1" ht="6.96" customHeight="1">
      <c r="B85" s="66"/>
      <c r="C85" s="67"/>
      <c r="D85" s="67"/>
      <c r="E85" s="67"/>
      <c r="F85" s="67"/>
      <c r="G85" s="67"/>
      <c r="H85" s="67"/>
      <c r="I85" s="165"/>
      <c r="J85" s="67"/>
      <c r="K85" s="67"/>
      <c r="L85" s="71"/>
    </row>
  </sheetData>
  <sheetProtection sheet="1" autoFilter="0" formatColumns="0" formatRows="0" objects="1" scenarios="1" spinCount="100000" saltValue="3ptZq2HIaVL7jm+VX6+4p+CAI7GXU2IJi8jnIriSwAn7gXv2IVxauC9tBdiKR/DJcJ7EfxXK69IF0WcK1RcS+Q==" hashValue="K2BDxlI15PkG8r0TzC5gKz3wslS4Dc4e6zFjSs4EejbHK16vcIs/66JagTTah6T2zkFvd0ctgrvHPETN4FVOSg==" algorithmName="SHA-512" password="CC35"/>
  <autoFilter ref="C77:K8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8" customWidth="1"/>
    <col min="2" max="2" width="1.664063" style="278" customWidth="1"/>
    <col min="3" max="4" width="5" style="278" customWidth="1"/>
    <col min="5" max="5" width="11.67" style="278" customWidth="1"/>
    <col min="6" max="6" width="9.17" style="278" customWidth="1"/>
    <col min="7" max="7" width="5" style="278" customWidth="1"/>
    <col min="8" max="8" width="77.83" style="278" customWidth="1"/>
    <col min="9" max="10" width="20" style="278" customWidth="1"/>
    <col min="11" max="11" width="1.664063" style="278" customWidth="1"/>
  </cols>
  <sheetData>
    <row r="1" ht="37.5" customHeight="1"/>
    <row r="2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4" customFormat="1" ht="45" customHeight="1">
      <c r="B3" s="282"/>
      <c r="C3" s="283" t="s">
        <v>591</v>
      </c>
      <c r="D3" s="283"/>
      <c r="E3" s="283"/>
      <c r="F3" s="283"/>
      <c r="G3" s="283"/>
      <c r="H3" s="283"/>
      <c r="I3" s="283"/>
      <c r="J3" s="283"/>
      <c r="K3" s="284"/>
    </row>
    <row r="4" ht="25.5" customHeight="1">
      <c r="B4" s="285"/>
      <c r="C4" s="286" t="s">
        <v>592</v>
      </c>
      <c r="D4" s="286"/>
      <c r="E4" s="286"/>
      <c r="F4" s="286"/>
      <c r="G4" s="286"/>
      <c r="H4" s="286"/>
      <c r="I4" s="286"/>
      <c r="J4" s="286"/>
      <c r="K4" s="287"/>
    </row>
    <row r="5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ht="15" customHeight="1">
      <c r="B6" s="285"/>
      <c r="C6" s="289" t="s">
        <v>593</v>
      </c>
      <c r="D6" s="289"/>
      <c r="E6" s="289"/>
      <c r="F6" s="289"/>
      <c r="G6" s="289"/>
      <c r="H6" s="289"/>
      <c r="I6" s="289"/>
      <c r="J6" s="289"/>
      <c r="K6" s="287"/>
    </row>
    <row r="7" ht="15" customHeight="1">
      <c r="B7" s="290"/>
      <c r="C7" s="289" t="s">
        <v>594</v>
      </c>
      <c r="D7" s="289"/>
      <c r="E7" s="289"/>
      <c r="F7" s="289"/>
      <c r="G7" s="289"/>
      <c r="H7" s="289"/>
      <c r="I7" s="289"/>
      <c r="J7" s="289"/>
      <c r="K7" s="287"/>
    </row>
    <row r="8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ht="15" customHeight="1">
      <c r="B9" s="290"/>
      <c r="C9" s="289" t="s">
        <v>595</v>
      </c>
      <c r="D9" s="289"/>
      <c r="E9" s="289"/>
      <c r="F9" s="289"/>
      <c r="G9" s="289"/>
      <c r="H9" s="289"/>
      <c r="I9" s="289"/>
      <c r="J9" s="289"/>
      <c r="K9" s="287"/>
    </row>
    <row r="10" ht="15" customHeight="1">
      <c r="B10" s="290"/>
      <c r="C10" s="289"/>
      <c r="D10" s="289" t="s">
        <v>596</v>
      </c>
      <c r="E10" s="289"/>
      <c r="F10" s="289"/>
      <c r="G10" s="289"/>
      <c r="H10" s="289"/>
      <c r="I10" s="289"/>
      <c r="J10" s="289"/>
      <c r="K10" s="287"/>
    </row>
    <row r="11" ht="15" customHeight="1">
      <c r="B11" s="290"/>
      <c r="C11" s="291"/>
      <c r="D11" s="289" t="s">
        <v>597</v>
      </c>
      <c r="E11" s="289"/>
      <c r="F11" s="289"/>
      <c r="G11" s="289"/>
      <c r="H11" s="289"/>
      <c r="I11" s="289"/>
      <c r="J11" s="289"/>
      <c r="K11" s="287"/>
    </row>
    <row r="12" ht="12.75" customHeight="1">
      <c r="B12" s="290"/>
      <c r="C12" s="291"/>
      <c r="D12" s="291"/>
      <c r="E12" s="291"/>
      <c r="F12" s="291"/>
      <c r="G12" s="291"/>
      <c r="H12" s="291"/>
      <c r="I12" s="291"/>
      <c r="J12" s="291"/>
      <c r="K12" s="287"/>
    </row>
    <row r="13" ht="15" customHeight="1">
      <c r="B13" s="290"/>
      <c r="C13" s="291"/>
      <c r="D13" s="289" t="s">
        <v>598</v>
      </c>
      <c r="E13" s="289"/>
      <c r="F13" s="289"/>
      <c r="G13" s="289"/>
      <c r="H13" s="289"/>
      <c r="I13" s="289"/>
      <c r="J13" s="289"/>
      <c r="K13" s="287"/>
    </row>
    <row r="14" ht="15" customHeight="1">
      <c r="B14" s="290"/>
      <c r="C14" s="291"/>
      <c r="D14" s="289" t="s">
        <v>599</v>
      </c>
      <c r="E14" s="289"/>
      <c r="F14" s="289"/>
      <c r="G14" s="289"/>
      <c r="H14" s="289"/>
      <c r="I14" s="289"/>
      <c r="J14" s="289"/>
      <c r="K14" s="287"/>
    </row>
    <row r="15" ht="15" customHeight="1">
      <c r="B15" s="290"/>
      <c r="C15" s="291"/>
      <c r="D15" s="289" t="s">
        <v>600</v>
      </c>
      <c r="E15" s="289"/>
      <c r="F15" s="289"/>
      <c r="G15" s="289"/>
      <c r="H15" s="289"/>
      <c r="I15" s="289"/>
      <c r="J15" s="289"/>
      <c r="K15" s="287"/>
    </row>
    <row r="16" ht="15" customHeight="1">
      <c r="B16" s="290"/>
      <c r="C16" s="291"/>
      <c r="D16" s="291"/>
      <c r="E16" s="292" t="s">
        <v>76</v>
      </c>
      <c r="F16" s="289" t="s">
        <v>601</v>
      </c>
      <c r="G16" s="289"/>
      <c r="H16" s="289"/>
      <c r="I16" s="289"/>
      <c r="J16" s="289"/>
      <c r="K16" s="287"/>
    </row>
    <row r="17" ht="15" customHeight="1">
      <c r="B17" s="290"/>
      <c r="C17" s="291"/>
      <c r="D17" s="291"/>
      <c r="E17" s="292" t="s">
        <v>602</v>
      </c>
      <c r="F17" s="289" t="s">
        <v>603</v>
      </c>
      <c r="G17" s="289"/>
      <c r="H17" s="289"/>
      <c r="I17" s="289"/>
      <c r="J17" s="289"/>
      <c r="K17" s="287"/>
    </row>
    <row r="18" ht="15" customHeight="1">
      <c r="B18" s="290"/>
      <c r="C18" s="291"/>
      <c r="D18" s="291"/>
      <c r="E18" s="292" t="s">
        <v>604</v>
      </c>
      <c r="F18" s="289" t="s">
        <v>605</v>
      </c>
      <c r="G18" s="289"/>
      <c r="H18" s="289"/>
      <c r="I18" s="289"/>
      <c r="J18" s="289"/>
      <c r="K18" s="287"/>
    </row>
    <row r="19" ht="15" customHeight="1">
      <c r="B19" s="290"/>
      <c r="C19" s="291"/>
      <c r="D19" s="291"/>
      <c r="E19" s="292" t="s">
        <v>606</v>
      </c>
      <c r="F19" s="289" t="s">
        <v>607</v>
      </c>
      <c r="G19" s="289"/>
      <c r="H19" s="289"/>
      <c r="I19" s="289"/>
      <c r="J19" s="289"/>
      <c r="K19" s="287"/>
    </row>
    <row r="20" ht="15" customHeight="1">
      <c r="B20" s="290"/>
      <c r="C20" s="291"/>
      <c r="D20" s="291"/>
      <c r="E20" s="292" t="s">
        <v>608</v>
      </c>
      <c r="F20" s="289" t="s">
        <v>609</v>
      </c>
      <c r="G20" s="289"/>
      <c r="H20" s="289"/>
      <c r="I20" s="289"/>
      <c r="J20" s="289"/>
      <c r="K20" s="287"/>
    </row>
    <row r="21" ht="15" customHeight="1">
      <c r="B21" s="290"/>
      <c r="C21" s="291"/>
      <c r="D21" s="291"/>
      <c r="E21" s="292" t="s">
        <v>610</v>
      </c>
      <c r="F21" s="289" t="s">
        <v>611</v>
      </c>
      <c r="G21" s="289"/>
      <c r="H21" s="289"/>
      <c r="I21" s="289"/>
      <c r="J21" s="289"/>
      <c r="K21" s="287"/>
    </row>
    <row r="22" ht="12.75" customHeight="1">
      <c r="B22" s="290"/>
      <c r="C22" s="291"/>
      <c r="D22" s="291"/>
      <c r="E22" s="291"/>
      <c r="F22" s="291"/>
      <c r="G22" s="291"/>
      <c r="H22" s="291"/>
      <c r="I22" s="291"/>
      <c r="J22" s="291"/>
      <c r="K22" s="287"/>
    </row>
    <row r="23" ht="15" customHeight="1">
      <c r="B23" s="290"/>
      <c r="C23" s="289" t="s">
        <v>612</v>
      </c>
      <c r="D23" s="289"/>
      <c r="E23" s="289"/>
      <c r="F23" s="289"/>
      <c r="G23" s="289"/>
      <c r="H23" s="289"/>
      <c r="I23" s="289"/>
      <c r="J23" s="289"/>
      <c r="K23" s="287"/>
    </row>
    <row r="24" ht="15" customHeight="1">
      <c r="B24" s="290"/>
      <c r="C24" s="289" t="s">
        <v>613</v>
      </c>
      <c r="D24" s="289"/>
      <c r="E24" s="289"/>
      <c r="F24" s="289"/>
      <c r="G24" s="289"/>
      <c r="H24" s="289"/>
      <c r="I24" s="289"/>
      <c r="J24" s="289"/>
      <c r="K24" s="287"/>
    </row>
    <row r="25" ht="15" customHeight="1">
      <c r="B25" s="290"/>
      <c r="C25" s="289"/>
      <c r="D25" s="289" t="s">
        <v>614</v>
      </c>
      <c r="E25" s="289"/>
      <c r="F25" s="289"/>
      <c r="G25" s="289"/>
      <c r="H25" s="289"/>
      <c r="I25" s="289"/>
      <c r="J25" s="289"/>
      <c r="K25" s="287"/>
    </row>
    <row r="26" ht="15" customHeight="1">
      <c r="B26" s="290"/>
      <c r="C26" s="291"/>
      <c r="D26" s="289" t="s">
        <v>615</v>
      </c>
      <c r="E26" s="289"/>
      <c r="F26" s="289"/>
      <c r="G26" s="289"/>
      <c r="H26" s="289"/>
      <c r="I26" s="289"/>
      <c r="J26" s="289"/>
      <c r="K26" s="287"/>
    </row>
    <row r="27" ht="12.75" customHeight="1">
      <c r="B27" s="290"/>
      <c r="C27" s="291"/>
      <c r="D27" s="291"/>
      <c r="E27" s="291"/>
      <c r="F27" s="291"/>
      <c r="G27" s="291"/>
      <c r="H27" s="291"/>
      <c r="I27" s="291"/>
      <c r="J27" s="291"/>
      <c r="K27" s="287"/>
    </row>
    <row r="28" ht="15" customHeight="1">
      <c r="B28" s="290"/>
      <c r="C28" s="291"/>
      <c r="D28" s="289" t="s">
        <v>616</v>
      </c>
      <c r="E28" s="289"/>
      <c r="F28" s="289"/>
      <c r="G28" s="289"/>
      <c r="H28" s="289"/>
      <c r="I28" s="289"/>
      <c r="J28" s="289"/>
      <c r="K28" s="287"/>
    </row>
    <row r="29" ht="15" customHeight="1">
      <c r="B29" s="290"/>
      <c r="C29" s="291"/>
      <c r="D29" s="289" t="s">
        <v>617</v>
      </c>
      <c r="E29" s="289"/>
      <c r="F29" s="289"/>
      <c r="G29" s="289"/>
      <c r="H29" s="289"/>
      <c r="I29" s="289"/>
      <c r="J29" s="289"/>
      <c r="K29" s="287"/>
    </row>
    <row r="30" ht="12.75" customHeight="1">
      <c r="B30" s="290"/>
      <c r="C30" s="291"/>
      <c r="D30" s="291"/>
      <c r="E30" s="291"/>
      <c r="F30" s="291"/>
      <c r="G30" s="291"/>
      <c r="H30" s="291"/>
      <c r="I30" s="291"/>
      <c r="J30" s="291"/>
      <c r="K30" s="287"/>
    </row>
    <row r="31" ht="15" customHeight="1">
      <c r="B31" s="290"/>
      <c r="C31" s="291"/>
      <c r="D31" s="289" t="s">
        <v>618</v>
      </c>
      <c r="E31" s="289"/>
      <c r="F31" s="289"/>
      <c r="G31" s="289"/>
      <c r="H31" s="289"/>
      <c r="I31" s="289"/>
      <c r="J31" s="289"/>
      <c r="K31" s="287"/>
    </row>
    <row r="32" ht="15" customHeight="1">
      <c r="B32" s="290"/>
      <c r="C32" s="291"/>
      <c r="D32" s="289" t="s">
        <v>619</v>
      </c>
      <c r="E32" s="289"/>
      <c r="F32" s="289"/>
      <c r="G32" s="289"/>
      <c r="H32" s="289"/>
      <c r="I32" s="289"/>
      <c r="J32" s="289"/>
      <c r="K32" s="287"/>
    </row>
    <row r="33" ht="15" customHeight="1">
      <c r="B33" s="290"/>
      <c r="C33" s="291"/>
      <c r="D33" s="289" t="s">
        <v>620</v>
      </c>
      <c r="E33" s="289"/>
      <c r="F33" s="289"/>
      <c r="G33" s="289"/>
      <c r="H33" s="289"/>
      <c r="I33" s="289"/>
      <c r="J33" s="289"/>
      <c r="K33" s="287"/>
    </row>
    <row r="34" ht="15" customHeight="1">
      <c r="B34" s="290"/>
      <c r="C34" s="291"/>
      <c r="D34" s="289"/>
      <c r="E34" s="293" t="s">
        <v>107</v>
      </c>
      <c r="F34" s="289"/>
      <c r="G34" s="289" t="s">
        <v>621</v>
      </c>
      <c r="H34" s="289"/>
      <c r="I34" s="289"/>
      <c r="J34" s="289"/>
      <c r="K34" s="287"/>
    </row>
    <row r="35" ht="30.75" customHeight="1">
      <c r="B35" s="290"/>
      <c r="C35" s="291"/>
      <c r="D35" s="289"/>
      <c r="E35" s="293" t="s">
        <v>622</v>
      </c>
      <c r="F35" s="289"/>
      <c r="G35" s="289" t="s">
        <v>623</v>
      </c>
      <c r="H35" s="289"/>
      <c r="I35" s="289"/>
      <c r="J35" s="289"/>
      <c r="K35" s="287"/>
    </row>
    <row r="36" ht="15" customHeight="1">
      <c r="B36" s="290"/>
      <c r="C36" s="291"/>
      <c r="D36" s="289"/>
      <c r="E36" s="293" t="s">
        <v>50</v>
      </c>
      <c r="F36" s="289"/>
      <c r="G36" s="289" t="s">
        <v>624</v>
      </c>
      <c r="H36" s="289"/>
      <c r="I36" s="289"/>
      <c r="J36" s="289"/>
      <c r="K36" s="287"/>
    </row>
    <row r="37" ht="15" customHeight="1">
      <c r="B37" s="290"/>
      <c r="C37" s="291"/>
      <c r="D37" s="289"/>
      <c r="E37" s="293" t="s">
        <v>108</v>
      </c>
      <c r="F37" s="289"/>
      <c r="G37" s="289" t="s">
        <v>625</v>
      </c>
      <c r="H37" s="289"/>
      <c r="I37" s="289"/>
      <c r="J37" s="289"/>
      <c r="K37" s="287"/>
    </row>
    <row r="38" ht="15" customHeight="1">
      <c r="B38" s="290"/>
      <c r="C38" s="291"/>
      <c r="D38" s="289"/>
      <c r="E38" s="293" t="s">
        <v>109</v>
      </c>
      <c r="F38" s="289"/>
      <c r="G38" s="289" t="s">
        <v>626</v>
      </c>
      <c r="H38" s="289"/>
      <c r="I38" s="289"/>
      <c r="J38" s="289"/>
      <c r="K38" s="287"/>
    </row>
    <row r="39" ht="15" customHeight="1">
      <c r="B39" s="290"/>
      <c r="C39" s="291"/>
      <c r="D39" s="289"/>
      <c r="E39" s="293" t="s">
        <v>110</v>
      </c>
      <c r="F39" s="289"/>
      <c r="G39" s="289" t="s">
        <v>627</v>
      </c>
      <c r="H39" s="289"/>
      <c r="I39" s="289"/>
      <c r="J39" s="289"/>
      <c r="K39" s="287"/>
    </row>
    <row r="40" ht="15" customHeight="1">
      <c r="B40" s="290"/>
      <c r="C40" s="291"/>
      <c r="D40" s="289"/>
      <c r="E40" s="293" t="s">
        <v>628</v>
      </c>
      <c r="F40" s="289"/>
      <c r="G40" s="289" t="s">
        <v>629</v>
      </c>
      <c r="H40" s="289"/>
      <c r="I40" s="289"/>
      <c r="J40" s="289"/>
      <c r="K40" s="287"/>
    </row>
    <row r="41" ht="15" customHeight="1">
      <c r="B41" s="290"/>
      <c r="C41" s="291"/>
      <c r="D41" s="289"/>
      <c r="E41" s="293"/>
      <c r="F41" s="289"/>
      <c r="G41" s="289" t="s">
        <v>630</v>
      </c>
      <c r="H41" s="289"/>
      <c r="I41" s="289"/>
      <c r="J41" s="289"/>
      <c r="K41" s="287"/>
    </row>
    <row r="42" ht="15" customHeight="1">
      <c r="B42" s="290"/>
      <c r="C42" s="291"/>
      <c r="D42" s="289"/>
      <c r="E42" s="293" t="s">
        <v>631</v>
      </c>
      <c r="F42" s="289"/>
      <c r="G42" s="289" t="s">
        <v>632</v>
      </c>
      <c r="H42" s="289"/>
      <c r="I42" s="289"/>
      <c r="J42" s="289"/>
      <c r="K42" s="287"/>
    </row>
    <row r="43" ht="15" customHeight="1">
      <c r="B43" s="290"/>
      <c r="C43" s="291"/>
      <c r="D43" s="289"/>
      <c r="E43" s="293" t="s">
        <v>112</v>
      </c>
      <c r="F43" s="289"/>
      <c r="G43" s="289" t="s">
        <v>633</v>
      </c>
      <c r="H43" s="289"/>
      <c r="I43" s="289"/>
      <c r="J43" s="289"/>
      <c r="K43" s="287"/>
    </row>
    <row r="44" ht="12.75" customHeight="1">
      <c r="B44" s="290"/>
      <c r="C44" s="291"/>
      <c r="D44" s="289"/>
      <c r="E44" s="289"/>
      <c r="F44" s="289"/>
      <c r="G44" s="289"/>
      <c r="H44" s="289"/>
      <c r="I44" s="289"/>
      <c r="J44" s="289"/>
      <c r="K44" s="287"/>
    </row>
    <row r="45" ht="15" customHeight="1">
      <c r="B45" s="290"/>
      <c r="C45" s="291"/>
      <c r="D45" s="289" t="s">
        <v>634</v>
      </c>
      <c r="E45" s="289"/>
      <c r="F45" s="289"/>
      <c r="G45" s="289"/>
      <c r="H45" s="289"/>
      <c r="I45" s="289"/>
      <c r="J45" s="289"/>
      <c r="K45" s="287"/>
    </row>
    <row r="46" ht="15" customHeight="1">
      <c r="B46" s="290"/>
      <c r="C46" s="291"/>
      <c r="D46" s="291"/>
      <c r="E46" s="289" t="s">
        <v>635</v>
      </c>
      <c r="F46" s="289"/>
      <c r="G46" s="289"/>
      <c r="H46" s="289"/>
      <c r="I46" s="289"/>
      <c r="J46" s="289"/>
      <c r="K46" s="287"/>
    </row>
    <row r="47" ht="15" customHeight="1">
      <c r="B47" s="290"/>
      <c r="C47" s="291"/>
      <c r="D47" s="291"/>
      <c r="E47" s="289" t="s">
        <v>636</v>
      </c>
      <c r="F47" s="289"/>
      <c r="G47" s="289"/>
      <c r="H47" s="289"/>
      <c r="I47" s="289"/>
      <c r="J47" s="289"/>
      <c r="K47" s="287"/>
    </row>
    <row r="48" ht="15" customHeight="1">
      <c r="B48" s="290"/>
      <c r="C48" s="291"/>
      <c r="D48" s="291"/>
      <c r="E48" s="289" t="s">
        <v>637</v>
      </c>
      <c r="F48" s="289"/>
      <c r="G48" s="289"/>
      <c r="H48" s="289"/>
      <c r="I48" s="289"/>
      <c r="J48" s="289"/>
      <c r="K48" s="287"/>
    </row>
    <row r="49" ht="15" customHeight="1">
      <c r="B49" s="290"/>
      <c r="C49" s="291"/>
      <c r="D49" s="289" t="s">
        <v>638</v>
      </c>
      <c r="E49" s="289"/>
      <c r="F49" s="289"/>
      <c r="G49" s="289"/>
      <c r="H49" s="289"/>
      <c r="I49" s="289"/>
      <c r="J49" s="289"/>
      <c r="K49" s="287"/>
    </row>
    <row r="50" ht="25.5" customHeight="1">
      <c r="B50" s="285"/>
      <c r="C50" s="286" t="s">
        <v>639</v>
      </c>
      <c r="D50" s="286"/>
      <c r="E50" s="286"/>
      <c r="F50" s="286"/>
      <c r="G50" s="286"/>
      <c r="H50" s="286"/>
      <c r="I50" s="286"/>
      <c r="J50" s="286"/>
      <c r="K50" s="287"/>
    </row>
    <row r="51" ht="5.25" customHeight="1">
      <c r="B51" s="285"/>
      <c r="C51" s="288"/>
      <c r="D51" s="288"/>
      <c r="E51" s="288"/>
      <c r="F51" s="288"/>
      <c r="G51" s="288"/>
      <c r="H51" s="288"/>
      <c r="I51" s="288"/>
      <c r="J51" s="288"/>
      <c r="K51" s="287"/>
    </row>
    <row r="52" ht="15" customHeight="1">
      <c r="B52" s="285"/>
      <c r="C52" s="289" t="s">
        <v>640</v>
      </c>
      <c r="D52" s="289"/>
      <c r="E52" s="289"/>
      <c r="F52" s="289"/>
      <c r="G52" s="289"/>
      <c r="H52" s="289"/>
      <c r="I52" s="289"/>
      <c r="J52" s="289"/>
      <c r="K52" s="287"/>
    </row>
    <row r="53" ht="15" customHeight="1">
      <c r="B53" s="285"/>
      <c r="C53" s="289" t="s">
        <v>641</v>
      </c>
      <c r="D53" s="289"/>
      <c r="E53" s="289"/>
      <c r="F53" s="289"/>
      <c r="G53" s="289"/>
      <c r="H53" s="289"/>
      <c r="I53" s="289"/>
      <c r="J53" s="289"/>
      <c r="K53" s="287"/>
    </row>
    <row r="54" ht="12.75" customHeight="1">
      <c r="B54" s="285"/>
      <c r="C54" s="289"/>
      <c r="D54" s="289"/>
      <c r="E54" s="289"/>
      <c r="F54" s="289"/>
      <c r="G54" s="289"/>
      <c r="H54" s="289"/>
      <c r="I54" s="289"/>
      <c r="J54" s="289"/>
      <c r="K54" s="287"/>
    </row>
    <row r="55" ht="15" customHeight="1">
      <c r="B55" s="285"/>
      <c r="C55" s="289" t="s">
        <v>642</v>
      </c>
      <c r="D55" s="289"/>
      <c r="E55" s="289"/>
      <c r="F55" s="289"/>
      <c r="G55" s="289"/>
      <c r="H55" s="289"/>
      <c r="I55" s="289"/>
      <c r="J55" s="289"/>
      <c r="K55" s="287"/>
    </row>
    <row r="56" ht="15" customHeight="1">
      <c r="B56" s="285"/>
      <c r="C56" s="291"/>
      <c r="D56" s="289" t="s">
        <v>643</v>
      </c>
      <c r="E56" s="289"/>
      <c r="F56" s="289"/>
      <c r="G56" s="289"/>
      <c r="H56" s="289"/>
      <c r="I56" s="289"/>
      <c r="J56" s="289"/>
      <c r="K56" s="287"/>
    </row>
    <row r="57" ht="15" customHeight="1">
      <c r="B57" s="285"/>
      <c r="C57" s="291"/>
      <c r="D57" s="289" t="s">
        <v>644</v>
      </c>
      <c r="E57" s="289"/>
      <c r="F57" s="289"/>
      <c r="G57" s="289"/>
      <c r="H57" s="289"/>
      <c r="I57" s="289"/>
      <c r="J57" s="289"/>
      <c r="K57" s="287"/>
    </row>
    <row r="58" ht="15" customHeight="1">
      <c r="B58" s="285"/>
      <c r="C58" s="291"/>
      <c r="D58" s="289" t="s">
        <v>645</v>
      </c>
      <c r="E58" s="289"/>
      <c r="F58" s="289"/>
      <c r="G58" s="289"/>
      <c r="H58" s="289"/>
      <c r="I58" s="289"/>
      <c r="J58" s="289"/>
      <c r="K58" s="287"/>
    </row>
    <row r="59" ht="15" customHeight="1">
      <c r="B59" s="285"/>
      <c r="C59" s="291"/>
      <c r="D59" s="289" t="s">
        <v>646</v>
      </c>
      <c r="E59" s="289"/>
      <c r="F59" s="289"/>
      <c r="G59" s="289"/>
      <c r="H59" s="289"/>
      <c r="I59" s="289"/>
      <c r="J59" s="289"/>
      <c r="K59" s="287"/>
    </row>
    <row r="60" ht="15" customHeight="1">
      <c r="B60" s="285"/>
      <c r="C60" s="291"/>
      <c r="D60" s="294" t="s">
        <v>647</v>
      </c>
      <c r="E60" s="294"/>
      <c r="F60" s="294"/>
      <c r="G60" s="294"/>
      <c r="H60" s="294"/>
      <c r="I60" s="294"/>
      <c r="J60" s="294"/>
      <c r="K60" s="287"/>
    </row>
    <row r="61" ht="15" customHeight="1">
      <c r="B61" s="285"/>
      <c r="C61" s="291"/>
      <c r="D61" s="289" t="s">
        <v>648</v>
      </c>
      <c r="E61" s="289"/>
      <c r="F61" s="289"/>
      <c r="G61" s="289"/>
      <c r="H61" s="289"/>
      <c r="I61" s="289"/>
      <c r="J61" s="289"/>
      <c r="K61" s="287"/>
    </row>
    <row r="62" ht="12.75" customHeight="1">
      <c r="B62" s="285"/>
      <c r="C62" s="291"/>
      <c r="D62" s="291"/>
      <c r="E62" s="295"/>
      <c r="F62" s="291"/>
      <c r="G62" s="291"/>
      <c r="H62" s="291"/>
      <c r="I62" s="291"/>
      <c r="J62" s="291"/>
      <c r="K62" s="287"/>
    </row>
    <row r="63" ht="15" customHeight="1">
      <c r="B63" s="285"/>
      <c r="C63" s="291"/>
      <c r="D63" s="289" t="s">
        <v>649</v>
      </c>
      <c r="E63" s="289"/>
      <c r="F63" s="289"/>
      <c r="G63" s="289"/>
      <c r="H63" s="289"/>
      <c r="I63" s="289"/>
      <c r="J63" s="289"/>
      <c r="K63" s="287"/>
    </row>
    <row r="64" ht="15" customHeight="1">
      <c r="B64" s="285"/>
      <c r="C64" s="291"/>
      <c r="D64" s="294" t="s">
        <v>650</v>
      </c>
      <c r="E64" s="294"/>
      <c r="F64" s="294"/>
      <c r="G64" s="294"/>
      <c r="H64" s="294"/>
      <c r="I64" s="294"/>
      <c r="J64" s="294"/>
      <c r="K64" s="287"/>
    </row>
    <row r="65" ht="15" customHeight="1">
      <c r="B65" s="285"/>
      <c r="C65" s="291"/>
      <c r="D65" s="289" t="s">
        <v>651</v>
      </c>
      <c r="E65" s="289"/>
      <c r="F65" s="289"/>
      <c r="G65" s="289"/>
      <c r="H65" s="289"/>
      <c r="I65" s="289"/>
      <c r="J65" s="289"/>
      <c r="K65" s="287"/>
    </row>
    <row r="66" ht="15" customHeight="1">
      <c r="B66" s="285"/>
      <c r="C66" s="291"/>
      <c r="D66" s="289" t="s">
        <v>652</v>
      </c>
      <c r="E66" s="289"/>
      <c r="F66" s="289"/>
      <c r="G66" s="289"/>
      <c r="H66" s="289"/>
      <c r="I66" s="289"/>
      <c r="J66" s="289"/>
      <c r="K66" s="287"/>
    </row>
    <row r="67" ht="15" customHeight="1">
      <c r="B67" s="285"/>
      <c r="C67" s="291"/>
      <c r="D67" s="289" t="s">
        <v>653</v>
      </c>
      <c r="E67" s="289"/>
      <c r="F67" s="289"/>
      <c r="G67" s="289"/>
      <c r="H67" s="289"/>
      <c r="I67" s="289"/>
      <c r="J67" s="289"/>
      <c r="K67" s="287"/>
    </row>
    <row r="68" ht="15" customHeight="1">
      <c r="B68" s="285"/>
      <c r="C68" s="291"/>
      <c r="D68" s="289" t="s">
        <v>654</v>
      </c>
      <c r="E68" s="289"/>
      <c r="F68" s="289"/>
      <c r="G68" s="289"/>
      <c r="H68" s="289"/>
      <c r="I68" s="289"/>
      <c r="J68" s="289"/>
      <c r="K68" s="287"/>
    </row>
    <row r="69" ht="12.75" customHeight="1">
      <c r="B69" s="296"/>
      <c r="C69" s="297"/>
      <c r="D69" s="297"/>
      <c r="E69" s="297"/>
      <c r="F69" s="297"/>
      <c r="G69" s="297"/>
      <c r="H69" s="297"/>
      <c r="I69" s="297"/>
      <c r="J69" s="297"/>
      <c r="K69" s="298"/>
    </row>
    <row r="70" ht="18.75" customHeight="1">
      <c r="B70" s="299"/>
      <c r="C70" s="299"/>
      <c r="D70" s="299"/>
      <c r="E70" s="299"/>
      <c r="F70" s="299"/>
      <c r="G70" s="299"/>
      <c r="H70" s="299"/>
      <c r="I70" s="299"/>
      <c r="J70" s="299"/>
      <c r="K70" s="300"/>
    </row>
    <row r="71" ht="18.75" customHeight="1">
      <c r="B71" s="300"/>
      <c r="C71" s="300"/>
      <c r="D71" s="300"/>
      <c r="E71" s="300"/>
      <c r="F71" s="300"/>
      <c r="G71" s="300"/>
      <c r="H71" s="300"/>
      <c r="I71" s="300"/>
      <c r="J71" s="300"/>
      <c r="K71" s="300"/>
    </row>
    <row r="72" ht="7.5" customHeight="1">
      <c r="B72" s="301"/>
      <c r="C72" s="302"/>
      <c r="D72" s="302"/>
      <c r="E72" s="302"/>
      <c r="F72" s="302"/>
      <c r="G72" s="302"/>
      <c r="H72" s="302"/>
      <c r="I72" s="302"/>
      <c r="J72" s="302"/>
      <c r="K72" s="303"/>
    </row>
    <row r="73" ht="45" customHeight="1">
      <c r="B73" s="304"/>
      <c r="C73" s="305" t="s">
        <v>93</v>
      </c>
      <c r="D73" s="305"/>
      <c r="E73" s="305"/>
      <c r="F73" s="305"/>
      <c r="G73" s="305"/>
      <c r="H73" s="305"/>
      <c r="I73" s="305"/>
      <c r="J73" s="305"/>
      <c r="K73" s="306"/>
    </row>
    <row r="74" ht="17.25" customHeight="1">
      <c r="B74" s="304"/>
      <c r="C74" s="307" t="s">
        <v>655</v>
      </c>
      <c r="D74" s="307"/>
      <c r="E74" s="307"/>
      <c r="F74" s="307" t="s">
        <v>656</v>
      </c>
      <c r="G74" s="308"/>
      <c r="H74" s="307" t="s">
        <v>108</v>
      </c>
      <c r="I74" s="307" t="s">
        <v>54</v>
      </c>
      <c r="J74" s="307" t="s">
        <v>657</v>
      </c>
      <c r="K74" s="306"/>
    </row>
    <row r="75" ht="17.25" customHeight="1">
      <c r="B75" s="304"/>
      <c r="C75" s="309" t="s">
        <v>658</v>
      </c>
      <c r="D75" s="309"/>
      <c r="E75" s="309"/>
      <c r="F75" s="310" t="s">
        <v>659</v>
      </c>
      <c r="G75" s="311"/>
      <c r="H75" s="309"/>
      <c r="I75" s="309"/>
      <c r="J75" s="309" t="s">
        <v>660</v>
      </c>
      <c r="K75" s="306"/>
    </row>
    <row r="76" ht="5.25" customHeight="1">
      <c r="B76" s="304"/>
      <c r="C76" s="312"/>
      <c r="D76" s="312"/>
      <c r="E76" s="312"/>
      <c r="F76" s="312"/>
      <c r="G76" s="313"/>
      <c r="H76" s="312"/>
      <c r="I76" s="312"/>
      <c r="J76" s="312"/>
      <c r="K76" s="306"/>
    </row>
    <row r="77" ht="15" customHeight="1">
      <c r="B77" s="304"/>
      <c r="C77" s="293" t="s">
        <v>50</v>
      </c>
      <c r="D77" s="312"/>
      <c r="E77" s="312"/>
      <c r="F77" s="314" t="s">
        <v>661</v>
      </c>
      <c r="G77" s="313"/>
      <c r="H77" s="293" t="s">
        <v>662</v>
      </c>
      <c r="I77" s="293" t="s">
        <v>663</v>
      </c>
      <c r="J77" s="293">
        <v>20</v>
      </c>
      <c r="K77" s="306"/>
    </row>
    <row r="78" ht="15" customHeight="1">
      <c r="B78" s="304"/>
      <c r="C78" s="293" t="s">
        <v>664</v>
      </c>
      <c r="D78" s="293"/>
      <c r="E78" s="293"/>
      <c r="F78" s="314" t="s">
        <v>661</v>
      </c>
      <c r="G78" s="313"/>
      <c r="H78" s="293" t="s">
        <v>665</v>
      </c>
      <c r="I78" s="293" t="s">
        <v>663</v>
      </c>
      <c r="J78" s="293">
        <v>120</v>
      </c>
      <c r="K78" s="306"/>
    </row>
    <row r="79" ht="15" customHeight="1">
      <c r="B79" s="315"/>
      <c r="C79" s="293" t="s">
        <v>666</v>
      </c>
      <c r="D79" s="293"/>
      <c r="E79" s="293"/>
      <c r="F79" s="314" t="s">
        <v>667</v>
      </c>
      <c r="G79" s="313"/>
      <c r="H79" s="293" t="s">
        <v>668</v>
      </c>
      <c r="I79" s="293" t="s">
        <v>663</v>
      </c>
      <c r="J79" s="293">
        <v>50</v>
      </c>
      <c r="K79" s="306"/>
    </row>
    <row r="80" ht="15" customHeight="1">
      <c r="B80" s="315"/>
      <c r="C80" s="293" t="s">
        <v>669</v>
      </c>
      <c r="D80" s="293"/>
      <c r="E80" s="293"/>
      <c r="F80" s="314" t="s">
        <v>661</v>
      </c>
      <c r="G80" s="313"/>
      <c r="H80" s="293" t="s">
        <v>670</v>
      </c>
      <c r="I80" s="293" t="s">
        <v>671</v>
      </c>
      <c r="J80" s="293"/>
      <c r="K80" s="306"/>
    </row>
    <row r="81" ht="15" customHeight="1">
      <c r="B81" s="315"/>
      <c r="C81" s="316" t="s">
        <v>672</v>
      </c>
      <c r="D81" s="316"/>
      <c r="E81" s="316"/>
      <c r="F81" s="317" t="s">
        <v>667</v>
      </c>
      <c r="G81" s="316"/>
      <c r="H81" s="316" t="s">
        <v>673</v>
      </c>
      <c r="I81" s="316" t="s">
        <v>663</v>
      </c>
      <c r="J81" s="316">
        <v>15</v>
      </c>
      <c r="K81" s="306"/>
    </row>
    <row r="82" ht="15" customHeight="1">
      <c r="B82" s="315"/>
      <c r="C82" s="316" t="s">
        <v>674</v>
      </c>
      <c r="D82" s="316"/>
      <c r="E82" s="316"/>
      <c r="F82" s="317" t="s">
        <v>667</v>
      </c>
      <c r="G82" s="316"/>
      <c r="H82" s="316" t="s">
        <v>675</v>
      </c>
      <c r="I82" s="316" t="s">
        <v>663</v>
      </c>
      <c r="J82" s="316">
        <v>15</v>
      </c>
      <c r="K82" s="306"/>
    </row>
    <row r="83" ht="15" customHeight="1">
      <c r="B83" s="315"/>
      <c r="C83" s="316" t="s">
        <v>676</v>
      </c>
      <c r="D83" s="316"/>
      <c r="E83" s="316"/>
      <c r="F83" s="317" t="s">
        <v>667</v>
      </c>
      <c r="G83" s="316"/>
      <c r="H83" s="316" t="s">
        <v>677</v>
      </c>
      <c r="I83" s="316" t="s">
        <v>663</v>
      </c>
      <c r="J83" s="316">
        <v>20</v>
      </c>
      <c r="K83" s="306"/>
    </row>
    <row r="84" ht="15" customHeight="1">
      <c r="B84" s="315"/>
      <c r="C84" s="316" t="s">
        <v>678</v>
      </c>
      <c r="D84" s="316"/>
      <c r="E84" s="316"/>
      <c r="F84" s="317" t="s">
        <v>667</v>
      </c>
      <c r="G84" s="316"/>
      <c r="H84" s="316" t="s">
        <v>679</v>
      </c>
      <c r="I84" s="316" t="s">
        <v>663</v>
      </c>
      <c r="J84" s="316">
        <v>20</v>
      </c>
      <c r="K84" s="306"/>
    </row>
    <row r="85" ht="15" customHeight="1">
      <c r="B85" s="315"/>
      <c r="C85" s="293" t="s">
        <v>680</v>
      </c>
      <c r="D85" s="293"/>
      <c r="E85" s="293"/>
      <c r="F85" s="314" t="s">
        <v>667</v>
      </c>
      <c r="G85" s="313"/>
      <c r="H85" s="293" t="s">
        <v>681</v>
      </c>
      <c r="I85" s="293" t="s">
        <v>663</v>
      </c>
      <c r="J85" s="293">
        <v>50</v>
      </c>
      <c r="K85" s="306"/>
    </row>
    <row r="86" ht="15" customHeight="1">
      <c r="B86" s="315"/>
      <c r="C86" s="293" t="s">
        <v>682</v>
      </c>
      <c r="D86" s="293"/>
      <c r="E86" s="293"/>
      <c r="F86" s="314" t="s">
        <v>667</v>
      </c>
      <c r="G86" s="313"/>
      <c r="H86" s="293" t="s">
        <v>683</v>
      </c>
      <c r="I86" s="293" t="s">
        <v>663</v>
      </c>
      <c r="J86" s="293">
        <v>20</v>
      </c>
      <c r="K86" s="306"/>
    </row>
    <row r="87" ht="15" customHeight="1">
      <c r="B87" s="315"/>
      <c r="C87" s="293" t="s">
        <v>684</v>
      </c>
      <c r="D87" s="293"/>
      <c r="E87" s="293"/>
      <c r="F87" s="314" t="s">
        <v>667</v>
      </c>
      <c r="G87" s="313"/>
      <c r="H87" s="293" t="s">
        <v>685</v>
      </c>
      <c r="I87" s="293" t="s">
        <v>663</v>
      </c>
      <c r="J87" s="293">
        <v>20</v>
      </c>
      <c r="K87" s="306"/>
    </row>
    <row r="88" ht="15" customHeight="1">
      <c r="B88" s="315"/>
      <c r="C88" s="293" t="s">
        <v>686</v>
      </c>
      <c r="D88" s="293"/>
      <c r="E88" s="293"/>
      <c r="F88" s="314" t="s">
        <v>667</v>
      </c>
      <c r="G88" s="313"/>
      <c r="H88" s="293" t="s">
        <v>687</v>
      </c>
      <c r="I88" s="293" t="s">
        <v>663</v>
      </c>
      <c r="J88" s="293">
        <v>50</v>
      </c>
      <c r="K88" s="306"/>
    </row>
    <row r="89" ht="15" customHeight="1">
      <c r="B89" s="315"/>
      <c r="C89" s="293" t="s">
        <v>688</v>
      </c>
      <c r="D89" s="293"/>
      <c r="E89" s="293"/>
      <c r="F89" s="314" t="s">
        <v>667</v>
      </c>
      <c r="G89" s="313"/>
      <c r="H89" s="293" t="s">
        <v>688</v>
      </c>
      <c r="I89" s="293" t="s">
        <v>663</v>
      </c>
      <c r="J89" s="293">
        <v>50</v>
      </c>
      <c r="K89" s="306"/>
    </row>
    <row r="90" ht="15" customHeight="1">
      <c r="B90" s="315"/>
      <c r="C90" s="293" t="s">
        <v>113</v>
      </c>
      <c r="D90" s="293"/>
      <c r="E90" s="293"/>
      <c r="F90" s="314" t="s">
        <v>667</v>
      </c>
      <c r="G90" s="313"/>
      <c r="H90" s="293" t="s">
        <v>689</v>
      </c>
      <c r="I90" s="293" t="s">
        <v>663</v>
      </c>
      <c r="J90" s="293">
        <v>255</v>
      </c>
      <c r="K90" s="306"/>
    </row>
    <row r="91" ht="15" customHeight="1">
      <c r="B91" s="315"/>
      <c r="C91" s="293" t="s">
        <v>690</v>
      </c>
      <c r="D91" s="293"/>
      <c r="E91" s="293"/>
      <c r="F91" s="314" t="s">
        <v>661</v>
      </c>
      <c r="G91" s="313"/>
      <c r="H91" s="293" t="s">
        <v>691</v>
      </c>
      <c r="I91" s="293" t="s">
        <v>692</v>
      </c>
      <c r="J91" s="293"/>
      <c r="K91" s="306"/>
    </row>
    <row r="92" ht="15" customHeight="1">
      <c r="B92" s="315"/>
      <c r="C92" s="293" t="s">
        <v>693</v>
      </c>
      <c r="D92" s="293"/>
      <c r="E92" s="293"/>
      <c r="F92" s="314" t="s">
        <v>661</v>
      </c>
      <c r="G92" s="313"/>
      <c r="H92" s="293" t="s">
        <v>694</v>
      </c>
      <c r="I92" s="293" t="s">
        <v>695</v>
      </c>
      <c r="J92" s="293"/>
      <c r="K92" s="306"/>
    </row>
    <row r="93" ht="15" customHeight="1">
      <c r="B93" s="315"/>
      <c r="C93" s="293" t="s">
        <v>696</v>
      </c>
      <c r="D93" s="293"/>
      <c r="E93" s="293"/>
      <c r="F93" s="314" t="s">
        <v>661</v>
      </c>
      <c r="G93" s="313"/>
      <c r="H93" s="293" t="s">
        <v>696</v>
      </c>
      <c r="I93" s="293" t="s">
        <v>695</v>
      </c>
      <c r="J93" s="293"/>
      <c r="K93" s="306"/>
    </row>
    <row r="94" ht="15" customHeight="1">
      <c r="B94" s="315"/>
      <c r="C94" s="293" t="s">
        <v>35</v>
      </c>
      <c r="D94" s="293"/>
      <c r="E94" s="293"/>
      <c r="F94" s="314" t="s">
        <v>661</v>
      </c>
      <c r="G94" s="313"/>
      <c r="H94" s="293" t="s">
        <v>697</v>
      </c>
      <c r="I94" s="293" t="s">
        <v>695</v>
      </c>
      <c r="J94" s="293"/>
      <c r="K94" s="306"/>
    </row>
    <row r="95" ht="15" customHeight="1">
      <c r="B95" s="315"/>
      <c r="C95" s="293" t="s">
        <v>45</v>
      </c>
      <c r="D95" s="293"/>
      <c r="E95" s="293"/>
      <c r="F95" s="314" t="s">
        <v>661</v>
      </c>
      <c r="G95" s="313"/>
      <c r="H95" s="293" t="s">
        <v>698</v>
      </c>
      <c r="I95" s="293" t="s">
        <v>695</v>
      </c>
      <c r="J95" s="293"/>
      <c r="K95" s="306"/>
    </row>
    <row r="96" ht="15" customHeight="1">
      <c r="B96" s="318"/>
      <c r="C96" s="319"/>
      <c r="D96" s="319"/>
      <c r="E96" s="319"/>
      <c r="F96" s="319"/>
      <c r="G96" s="319"/>
      <c r="H96" s="319"/>
      <c r="I96" s="319"/>
      <c r="J96" s="319"/>
      <c r="K96" s="320"/>
    </row>
    <row r="97" ht="18.75" customHeight="1">
      <c r="B97" s="321"/>
      <c r="C97" s="322"/>
      <c r="D97" s="322"/>
      <c r="E97" s="322"/>
      <c r="F97" s="322"/>
      <c r="G97" s="322"/>
      <c r="H97" s="322"/>
      <c r="I97" s="322"/>
      <c r="J97" s="322"/>
      <c r="K97" s="321"/>
    </row>
    <row r="98" ht="18.75" customHeight="1">
      <c r="B98" s="300"/>
      <c r="C98" s="300"/>
      <c r="D98" s="300"/>
      <c r="E98" s="300"/>
      <c r="F98" s="300"/>
      <c r="G98" s="300"/>
      <c r="H98" s="300"/>
      <c r="I98" s="300"/>
      <c r="J98" s="300"/>
      <c r="K98" s="300"/>
    </row>
    <row r="99" ht="7.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3"/>
    </row>
    <row r="100" ht="45" customHeight="1">
      <c r="B100" s="304"/>
      <c r="C100" s="305" t="s">
        <v>699</v>
      </c>
      <c r="D100" s="305"/>
      <c r="E100" s="305"/>
      <c r="F100" s="305"/>
      <c r="G100" s="305"/>
      <c r="H100" s="305"/>
      <c r="I100" s="305"/>
      <c r="J100" s="305"/>
      <c r="K100" s="306"/>
    </row>
    <row r="101" ht="17.25" customHeight="1">
      <c r="B101" s="304"/>
      <c r="C101" s="307" t="s">
        <v>655</v>
      </c>
      <c r="D101" s="307"/>
      <c r="E101" s="307"/>
      <c r="F101" s="307" t="s">
        <v>656</v>
      </c>
      <c r="G101" s="308"/>
      <c r="H101" s="307" t="s">
        <v>108</v>
      </c>
      <c r="I101" s="307" t="s">
        <v>54</v>
      </c>
      <c r="J101" s="307" t="s">
        <v>657</v>
      </c>
      <c r="K101" s="306"/>
    </row>
    <row r="102" ht="17.25" customHeight="1">
      <c r="B102" s="304"/>
      <c r="C102" s="309" t="s">
        <v>658</v>
      </c>
      <c r="D102" s="309"/>
      <c r="E102" s="309"/>
      <c r="F102" s="310" t="s">
        <v>659</v>
      </c>
      <c r="G102" s="311"/>
      <c r="H102" s="309"/>
      <c r="I102" s="309"/>
      <c r="J102" s="309" t="s">
        <v>660</v>
      </c>
      <c r="K102" s="306"/>
    </row>
    <row r="103" ht="5.25" customHeight="1">
      <c r="B103" s="304"/>
      <c r="C103" s="307"/>
      <c r="D103" s="307"/>
      <c r="E103" s="307"/>
      <c r="F103" s="307"/>
      <c r="G103" s="323"/>
      <c r="H103" s="307"/>
      <c r="I103" s="307"/>
      <c r="J103" s="307"/>
      <c r="K103" s="306"/>
    </row>
    <row r="104" ht="15" customHeight="1">
      <c r="B104" s="304"/>
      <c r="C104" s="293" t="s">
        <v>50</v>
      </c>
      <c r="D104" s="312"/>
      <c r="E104" s="312"/>
      <c r="F104" s="314" t="s">
        <v>661</v>
      </c>
      <c r="G104" s="323"/>
      <c r="H104" s="293" t="s">
        <v>700</v>
      </c>
      <c r="I104" s="293" t="s">
        <v>663</v>
      </c>
      <c r="J104" s="293">
        <v>20</v>
      </c>
      <c r="K104" s="306"/>
    </row>
    <row r="105" ht="15" customHeight="1">
      <c r="B105" s="304"/>
      <c r="C105" s="293" t="s">
        <v>664</v>
      </c>
      <c r="D105" s="293"/>
      <c r="E105" s="293"/>
      <c r="F105" s="314" t="s">
        <v>661</v>
      </c>
      <c r="G105" s="293"/>
      <c r="H105" s="293" t="s">
        <v>700</v>
      </c>
      <c r="I105" s="293" t="s">
        <v>663</v>
      </c>
      <c r="J105" s="293">
        <v>120</v>
      </c>
      <c r="K105" s="306"/>
    </row>
    <row r="106" ht="15" customHeight="1">
      <c r="B106" s="315"/>
      <c r="C106" s="293" t="s">
        <v>666</v>
      </c>
      <c r="D106" s="293"/>
      <c r="E106" s="293"/>
      <c r="F106" s="314" t="s">
        <v>667</v>
      </c>
      <c r="G106" s="293"/>
      <c r="H106" s="293" t="s">
        <v>700</v>
      </c>
      <c r="I106" s="293" t="s">
        <v>663</v>
      </c>
      <c r="J106" s="293">
        <v>50</v>
      </c>
      <c r="K106" s="306"/>
    </row>
    <row r="107" ht="15" customHeight="1">
      <c r="B107" s="315"/>
      <c r="C107" s="293" t="s">
        <v>669</v>
      </c>
      <c r="D107" s="293"/>
      <c r="E107" s="293"/>
      <c r="F107" s="314" t="s">
        <v>661</v>
      </c>
      <c r="G107" s="293"/>
      <c r="H107" s="293" t="s">
        <v>700</v>
      </c>
      <c r="I107" s="293" t="s">
        <v>671</v>
      </c>
      <c r="J107" s="293"/>
      <c r="K107" s="306"/>
    </row>
    <row r="108" ht="15" customHeight="1">
      <c r="B108" s="315"/>
      <c r="C108" s="293" t="s">
        <v>680</v>
      </c>
      <c r="D108" s="293"/>
      <c r="E108" s="293"/>
      <c r="F108" s="314" t="s">
        <v>667</v>
      </c>
      <c r="G108" s="293"/>
      <c r="H108" s="293" t="s">
        <v>700</v>
      </c>
      <c r="I108" s="293" t="s">
        <v>663</v>
      </c>
      <c r="J108" s="293">
        <v>50</v>
      </c>
      <c r="K108" s="306"/>
    </row>
    <row r="109" ht="15" customHeight="1">
      <c r="B109" s="315"/>
      <c r="C109" s="293" t="s">
        <v>688</v>
      </c>
      <c r="D109" s="293"/>
      <c r="E109" s="293"/>
      <c r="F109" s="314" t="s">
        <v>667</v>
      </c>
      <c r="G109" s="293"/>
      <c r="H109" s="293" t="s">
        <v>700</v>
      </c>
      <c r="I109" s="293" t="s">
        <v>663</v>
      </c>
      <c r="J109" s="293">
        <v>50</v>
      </c>
      <c r="K109" s="306"/>
    </row>
    <row r="110" ht="15" customHeight="1">
      <c r="B110" s="315"/>
      <c r="C110" s="293" t="s">
        <v>686</v>
      </c>
      <c r="D110" s="293"/>
      <c r="E110" s="293"/>
      <c r="F110" s="314" t="s">
        <v>667</v>
      </c>
      <c r="G110" s="293"/>
      <c r="H110" s="293" t="s">
        <v>700</v>
      </c>
      <c r="I110" s="293" t="s">
        <v>663</v>
      </c>
      <c r="J110" s="293">
        <v>50</v>
      </c>
      <c r="K110" s="306"/>
    </row>
    <row r="111" ht="15" customHeight="1">
      <c r="B111" s="315"/>
      <c r="C111" s="293" t="s">
        <v>50</v>
      </c>
      <c r="D111" s="293"/>
      <c r="E111" s="293"/>
      <c r="F111" s="314" t="s">
        <v>661</v>
      </c>
      <c r="G111" s="293"/>
      <c r="H111" s="293" t="s">
        <v>701</v>
      </c>
      <c r="I111" s="293" t="s">
        <v>663</v>
      </c>
      <c r="J111" s="293">
        <v>20</v>
      </c>
      <c r="K111" s="306"/>
    </row>
    <row r="112" ht="15" customHeight="1">
      <c r="B112" s="315"/>
      <c r="C112" s="293" t="s">
        <v>702</v>
      </c>
      <c r="D112" s="293"/>
      <c r="E112" s="293"/>
      <c r="F112" s="314" t="s">
        <v>661</v>
      </c>
      <c r="G112" s="293"/>
      <c r="H112" s="293" t="s">
        <v>703</v>
      </c>
      <c r="I112" s="293" t="s">
        <v>663</v>
      </c>
      <c r="J112" s="293">
        <v>120</v>
      </c>
      <c r="K112" s="306"/>
    </row>
    <row r="113" ht="15" customHeight="1">
      <c r="B113" s="315"/>
      <c r="C113" s="293" t="s">
        <v>35</v>
      </c>
      <c r="D113" s="293"/>
      <c r="E113" s="293"/>
      <c r="F113" s="314" t="s">
        <v>661</v>
      </c>
      <c r="G113" s="293"/>
      <c r="H113" s="293" t="s">
        <v>704</v>
      </c>
      <c r="I113" s="293" t="s">
        <v>695</v>
      </c>
      <c r="J113" s="293"/>
      <c r="K113" s="306"/>
    </row>
    <row r="114" ht="15" customHeight="1">
      <c r="B114" s="315"/>
      <c r="C114" s="293" t="s">
        <v>45</v>
      </c>
      <c r="D114" s="293"/>
      <c r="E114" s="293"/>
      <c r="F114" s="314" t="s">
        <v>661</v>
      </c>
      <c r="G114" s="293"/>
      <c r="H114" s="293" t="s">
        <v>705</v>
      </c>
      <c r="I114" s="293" t="s">
        <v>695</v>
      </c>
      <c r="J114" s="293"/>
      <c r="K114" s="306"/>
    </row>
    <row r="115" ht="15" customHeight="1">
      <c r="B115" s="315"/>
      <c r="C115" s="293" t="s">
        <v>54</v>
      </c>
      <c r="D115" s="293"/>
      <c r="E115" s="293"/>
      <c r="F115" s="314" t="s">
        <v>661</v>
      </c>
      <c r="G115" s="293"/>
      <c r="H115" s="293" t="s">
        <v>706</v>
      </c>
      <c r="I115" s="293" t="s">
        <v>707</v>
      </c>
      <c r="J115" s="293"/>
      <c r="K115" s="306"/>
    </row>
    <row r="116" ht="15" customHeight="1">
      <c r="B116" s="318"/>
      <c r="C116" s="324"/>
      <c r="D116" s="324"/>
      <c r="E116" s="324"/>
      <c r="F116" s="324"/>
      <c r="G116" s="324"/>
      <c r="H116" s="324"/>
      <c r="I116" s="324"/>
      <c r="J116" s="324"/>
      <c r="K116" s="320"/>
    </row>
    <row r="117" ht="18.75" customHeight="1">
      <c r="B117" s="325"/>
      <c r="C117" s="289"/>
      <c r="D117" s="289"/>
      <c r="E117" s="289"/>
      <c r="F117" s="326"/>
      <c r="G117" s="289"/>
      <c r="H117" s="289"/>
      <c r="I117" s="289"/>
      <c r="J117" s="289"/>
      <c r="K117" s="325"/>
    </row>
    <row r="118" ht="18.75" customHeight="1">
      <c r="B118" s="300"/>
      <c r="C118" s="300"/>
      <c r="D118" s="300"/>
      <c r="E118" s="300"/>
      <c r="F118" s="300"/>
      <c r="G118" s="300"/>
      <c r="H118" s="300"/>
      <c r="I118" s="300"/>
      <c r="J118" s="300"/>
      <c r="K118" s="300"/>
    </row>
    <row r="119" ht="7.5" customHeight="1">
      <c r="B119" s="327"/>
      <c r="C119" s="328"/>
      <c r="D119" s="328"/>
      <c r="E119" s="328"/>
      <c r="F119" s="328"/>
      <c r="G119" s="328"/>
      <c r="H119" s="328"/>
      <c r="I119" s="328"/>
      <c r="J119" s="328"/>
      <c r="K119" s="329"/>
    </row>
    <row r="120" ht="45" customHeight="1">
      <c r="B120" s="330"/>
      <c r="C120" s="283" t="s">
        <v>708</v>
      </c>
      <c r="D120" s="283"/>
      <c r="E120" s="283"/>
      <c r="F120" s="283"/>
      <c r="G120" s="283"/>
      <c r="H120" s="283"/>
      <c r="I120" s="283"/>
      <c r="J120" s="283"/>
      <c r="K120" s="331"/>
    </row>
    <row r="121" ht="17.25" customHeight="1">
      <c r="B121" s="332"/>
      <c r="C121" s="307" t="s">
        <v>655</v>
      </c>
      <c r="D121" s="307"/>
      <c r="E121" s="307"/>
      <c r="F121" s="307" t="s">
        <v>656</v>
      </c>
      <c r="G121" s="308"/>
      <c r="H121" s="307" t="s">
        <v>108</v>
      </c>
      <c r="I121" s="307" t="s">
        <v>54</v>
      </c>
      <c r="J121" s="307" t="s">
        <v>657</v>
      </c>
      <c r="K121" s="333"/>
    </row>
    <row r="122" ht="17.25" customHeight="1">
      <c r="B122" s="332"/>
      <c r="C122" s="309" t="s">
        <v>658</v>
      </c>
      <c r="D122" s="309"/>
      <c r="E122" s="309"/>
      <c r="F122" s="310" t="s">
        <v>659</v>
      </c>
      <c r="G122" s="311"/>
      <c r="H122" s="309"/>
      <c r="I122" s="309"/>
      <c r="J122" s="309" t="s">
        <v>660</v>
      </c>
      <c r="K122" s="333"/>
    </row>
    <row r="123" ht="5.25" customHeight="1">
      <c r="B123" s="334"/>
      <c r="C123" s="312"/>
      <c r="D123" s="312"/>
      <c r="E123" s="312"/>
      <c r="F123" s="312"/>
      <c r="G123" s="293"/>
      <c r="H123" s="312"/>
      <c r="I123" s="312"/>
      <c r="J123" s="312"/>
      <c r="K123" s="335"/>
    </row>
    <row r="124" ht="15" customHeight="1">
      <c r="B124" s="334"/>
      <c r="C124" s="293" t="s">
        <v>664</v>
      </c>
      <c r="D124" s="312"/>
      <c r="E124" s="312"/>
      <c r="F124" s="314" t="s">
        <v>661</v>
      </c>
      <c r="G124" s="293"/>
      <c r="H124" s="293" t="s">
        <v>700</v>
      </c>
      <c r="I124" s="293" t="s">
        <v>663</v>
      </c>
      <c r="J124" s="293">
        <v>120</v>
      </c>
      <c r="K124" s="336"/>
    </row>
    <row r="125" ht="15" customHeight="1">
      <c r="B125" s="334"/>
      <c r="C125" s="293" t="s">
        <v>709</v>
      </c>
      <c r="D125" s="293"/>
      <c r="E125" s="293"/>
      <c r="F125" s="314" t="s">
        <v>661</v>
      </c>
      <c r="G125" s="293"/>
      <c r="H125" s="293" t="s">
        <v>710</v>
      </c>
      <c r="I125" s="293" t="s">
        <v>663</v>
      </c>
      <c r="J125" s="293" t="s">
        <v>711</v>
      </c>
      <c r="K125" s="336"/>
    </row>
    <row r="126" ht="15" customHeight="1">
      <c r="B126" s="334"/>
      <c r="C126" s="293" t="s">
        <v>610</v>
      </c>
      <c r="D126" s="293"/>
      <c r="E126" s="293"/>
      <c r="F126" s="314" t="s">
        <v>661</v>
      </c>
      <c r="G126" s="293"/>
      <c r="H126" s="293" t="s">
        <v>712</v>
      </c>
      <c r="I126" s="293" t="s">
        <v>663</v>
      </c>
      <c r="J126" s="293" t="s">
        <v>711</v>
      </c>
      <c r="K126" s="336"/>
    </row>
    <row r="127" ht="15" customHeight="1">
      <c r="B127" s="334"/>
      <c r="C127" s="293" t="s">
        <v>672</v>
      </c>
      <c r="D127" s="293"/>
      <c r="E127" s="293"/>
      <c r="F127" s="314" t="s">
        <v>667</v>
      </c>
      <c r="G127" s="293"/>
      <c r="H127" s="293" t="s">
        <v>673</v>
      </c>
      <c r="I127" s="293" t="s">
        <v>663</v>
      </c>
      <c r="J127" s="293">
        <v>15</v>
      </c>
      <c r="K127" s="336"/>
    </row>
    <row r="128" ht="15" customHeight="1">
      <c r="B128" s="334"/>
      <c r="C128" s="316" t="s">
        <v>674</v>
      </c>
      <c r="D128" s="316"/>
      <c r="E128" s="316"/>
      <c r="F128" s="317" t="s">
        <v>667</v>
      </c>
      <c r="G128" s="316"/>
      <c r="H128" s="316" t="s">
        <v>675</v>
      </c>
      <c r="I128" s="316" t="s">
        <v>663</v>
      </c>
      <c r="J128" s="316">
        <v>15</v>
      </c>
      <c r="K128" s="336"/>
    </row>
    <row r="129" ht="15" customHeight="1">
      <c r="B129" s="334"/>
      <c r="C129" s="316" t="s">
        <v>676</v>
      </c>
      <c r="D129" s="316"/>
      <c r="E129" s="316"/>
      <c r="F129" s="317" t="s">
        <v>667</v>
      </c>
      <c r="G129" s="316"/>
      <c r="H129" s="316" t="s">
        <v>677</v>
      </c>
      <c r="I129" s="316" t="s">
        <v>663</v>
      </c>
      <c r="J129" s="316">
        <v>20</v>
      </c>
      <c r="K129" s="336"/>
    </row>
    <row r="130" ht="15" customHeight="1">
      <c r="B130" s="334"/>
      <c r="C130" s="316" t="s">
        <v>678</v>
      </c>
      <c r="D130" s="316"/>
      <c r="E130" s="316"/>
      <c r="F130" s="317" t="s">
        <v>667</v>
      </c>
      <c r="G130" s="316"/>
      <c r="H130" s="316" t="s">
        <v>679</v>
      </c>
      <c r="I130" s="316" t="s">
        <v>663</v>
      </c>
      <c r="J130" s="316">
        <v>20</v>
      </c>
      <c r="K130" s="336"/>
    </row>
    <row r="131" ht="15" customHeight="1">
      <c r="B131" s="334"/>
      <c r="C131" s="293" t="s">
        <v>666</v>
      </c>
      <c r="D131" s="293"/>
      <c r="E131" s="293"/>
      <c r="F131" s="314" t="s">
        <v>667</v>
      </c>
      <c r="G131" s="293"/>
      <c r="H131" s="293" t="s">
        <v>700</v>
      </c>
      <c r="I131" s="293" t="s">
        <v>663</v>
      </c>
      <c r="J131" s="293">
        <v>50</v>
      </c>
      <c r="K131" s="336"/>
    </row>
    <row r="132" ht="15" customHeight="1">
      <c r="B132" s="334"/>
      <c r="C132" s="293" t="s">
        <v>680</v>
      </c>
      <c r="D132" s="293"/>
      <c r="E132" s="293"/>
      <c r="F132" s="314" t="s">
        <v>667</v>
      </c>
      <c r="G132" s="293"/>
      <c r="H132" s="293" t="s">
        <v>700</v>
      </c>
      <c r="I132" s="293" t="s">
        <v>663</v>
      </c>
      <c r="J132" s="293">
        <v>50</v>
      </c>
      <c r="K132" s="336"/>
    </row>
    <row r="133" ht="15" customHeight="1">
      <c r="B133" s="334"/>
      <c r="C133" s="293" t="s">
        <v>686</v>
      </c>
      <c r="D133" s="293"/>
      <c r="E133" s="293"/>
      <c r="F133" s="314" t="s">
        <v>667</v>
      </c>
      <c r="G133" s="293"/>
      <c r="H133" s="293" t="s">
        <v>700</v>
      </c>
      <c r="I133" s="293" t="s">
        <v>663</v>
      </c>
      <c r="J133" s="293">
        <v>50</v>
      </c>
      <c r="K133" s="336"/>
    </row>
    <row r="134" ht="15" customHeight="1">
      <c r="B134" s="334"/>
      <c r="C134" s="293" t="s">
        <v>688</v>
      </c>
      <c r="D134" s="293"/>
      <c r="E134" s="293"/>
      <c r="F134" s="314" t="s">
        <v>667</v>
      </c>
      <c r="G134" s="293"/>
      <c r="H134" s="293" t="s">
        <v>700</v>
      </c>
      <c r="I134" s="293" t="s">
        <v>663</v>
      </c>
      <c r="J134" s="293">
        <v>50</v>
      </c>
      <c r="K134" s="336"/>
    </row>
    <row r="135" ht="15" customHeight="1">
      <c r="B135" s="334"/>
      <c r="C135" s="293" t="s">
        <v>113</v>
      </c>
      <c r="D135" s="293"/>
      <c r="E135" s="293"/>
      <c r="F135" s="314" t="s">
        <v>667</v>
      </c>
      <c r="G135" s="293"/>
      <c r="H135" s="293" t="s">
        <v>713</v>
      </c>
      <c r="I135" s="293" t="s">
        <v>663</v>
      </c>
      <c r="J135" s="293">
        <v>255</v>
      </c>
      <c r="K135" s="336"/>
    </row>
    <row r="136" ht="15" customHeight="1">
      <c r="B136" s="334"/>
      <c r="C136" s="293" t="s">
        <v>690</v>
      </c>
      <c r="D136" s="293"/>
      <c r="E136" s="293"/>
      <c r="F136" s="314" t="s">
        <v>661</v>
      </c>
      <c r="G136" s="293"/>
      <c r="H136" s="293" t="s">
        <v>714</v>
      </c>
      <c r="I136" s="293" t="s">
        <v>692</v>
      </c>
      <c r="J136" s="293"/>
      <c r="K136" s="336"/>
    </row>
    <row r="137" ht="15" customHeight="1">
      <c r="B137" s="334"/>
      <c r="C137" s="293" t="s">
        <v>693</v>
      </c>
      <c r="D137" s="293"/>
      <c r="E137" s="293"/>
      <c r="F137" s="314" t="s">
        <v>661</v>
      </c>
      <c r="G137" s="293"/>
      <c r="H137" s="293" t="s">
        <v>715</v>
      </c>
      <c r="I137" s="293" t="s">
        <v>695</v>
      </c>
      <c r="J137" s="293"/>
      <c r="K137" s="336"/>
    </row>
    <row r="138" ht="15" customHeight="1">
      <c r="B138" s="334"/>
      <c r="C138" s="293" t="s">
        <v>696</v>
      </c>
      <c r="D138" s="293"/>
      <c r="E138" s="293"/>
      <c r="F138" s="314" t="s">
        <v>661</v>
      </c>
      <c r="G138" s="293"/>
      <c r="H138" s="293" t="s">
        <v>696</v>
      </c>
      <c r="I138" s="293" t="s">
        <v>695</v>
      </c>
      <c r="J138" s="293"/>
      <c r="K138" s="336"/>
    </row>
    <row r="139" ht="15" customHeight="1">
      <c r="B139" s="334"/>
      <c r="C139" s="293" t="s">
        <v>35</v>
      </c>
      <c r="D139" s="293"/>
      <c r="E139" s="293"/>
      <c r="F139" s="314" t="s">
        <v>661</v>
      </c>
      <c r="G139" s="293"/>
      <c r="H139" s="293" t="s">
        <v>716</v>
      </c>
      <c r="I139" s="293" t="s">
        <v>695</v>
      </c>
      <c r="J139" s="293"/>
      <c r="K139" s="336"/>
    </row>
    <row r="140" ht="15" customHeight="1">
      <c r="B140" s="334"/>
      <c r="C140" s="293" t="s">
        <v>717</v>
      </c>
      <c r="D140" s="293"/>
      <c r="E140" s="293"/>
      <c r="F140" s="314" t="s">
        <v>661</v>
      </c>
      <c r="G140" s="293"/>
      <c r="H140" s="293" t="s">
        <v>718</v>
      </c>
      <c r="I140" s="293" t="s">
        <v>695</v>
      </c>
      <c r="J140" s="293"/>
      <c r="K140" s="336"/>
    </row>
    <row r="141" ht="15" customHeight="1">
      <c r="B141" s="337"/>
      <c r="C141" s="338"/>
      <c r="D141" s="338"/>
      <c r="E141" s="338"/>
      <c r="F141" s="338"/>
      <c r="G141" s="338"/>
      <c r="H141" s="338"/>
      <c r="I141" s="338"/>
      <c r="J141" s="338"/>
      <c r="K141" s="339"/>
    </row>
    <row r="142" ht="18.75" customHeight="1">
      <c r="B142" s="289"/>
      <c r="C142" s="289"/>
      <c r="D142" s="289"/>
      <c r="E142" s="289"/>
      <c r="F142" s="326"/>
      <c r="G142" s="289"/>
      <c r="H142" s="289"/>
      <c r="I142" s="289"/>
      <c r="J142" s="289"/>
      <c r="K142" s="289"/>
    </row>
    <row r="143" ht="18.75" customHeight="1">
      <c r="B143" s="300"/>
      <c r="C143" s="300"/>
      <c r="D143" s="300"/>
      <c r="E143" s="300"/>
      <c r="F143" s="300"/>
      <c r="G143" s="300"/>
      <c r="H143" s="300"/>
      <c r="I143" s="300"/>
      <c r="J143" s="300"/>
      <c r="K143" s="300"/>
    </row>
    <row r="144" ht="7.5" customHeight="1">
      <c r="B144" s="301"/>
      <c r="C144" s="302"/>
      <c r="D144" s="302"/>
      <c r="E144" s="302"/>
      <c r="F144" s="302"/>
      <c r="G144" s="302"/>
      <c r="H144" s="302"/>
      <c r="I144" s="302"/>
      <c r="J144" s="302"/>
      <c r="K144" s="303"/>
    </row>
    <row r="145" ht="45" customHeight="1">
      <c r="B145" s="304"/>
      <c r="C145" s="305" t="s">
        <v>719</v>
      </c>
      <c r="D145" s="305"/>
      <c r="E145" s="305"/>
      <c r="F145" s="305"/>
      <c r="G145" s="305"/>
      <c r="H145" s="305"/>
      <c r="I145" s="305"/>
      <c r="J145" s="305"/>
      <c r="K145" s="306"/>
    </row>
    <row r="146" ht="17.25" customHeight="1">
      <c r="B146" s="304"/>
      <c r="C146" s="307" t="s">
        <v>655</v>
      </c>
      <c r="D146" s="307"/>
      <c r="E146" s="307"/>
      <c r="F146" s="307" t="s">
        <v>656</v>
      </c>
      <c r="G146" s="308"/>
      <c r="H146" s="307" t="s">
        <v>108</v>
      </c>
      <c r="I146" s="307" t="s">
        <v>54</v>
      </c>
      <c r="J146" s="307" t="s">
        <v>657</v>
      </c>
      <c r="K146" s="306"/>
    </row>
    <row r="147" ht="17.25" customHeight="1">
      <c r="B147" s="304"/>
      <c r="C147" s="309" t="s">
        <v>658</v>
      </c>
      <c r="D147" s="309"/>
      <c r="E147" s="309"/>
      <c r="F147" s="310" t="s">
        <v>659</v>
      </c>
      <c r="G147" s="311"/>
      <c r="H147" s="309"/>
      <c r="I147" s="309"/>
      <c r="J147" s="309" t="s">
        <v>660</v>
      </c>
      <c r="K147" s="306"/>
    </row>
    <row r="148" ht="5.25" customHeight="1">
      <c r="B148" s="315"/>
      <c r="C148" s="312"/>
      <c r="D148" s="312"/>
      <c r="E148" s="312"/>
      <c r="F148" s="312"/>
      <c r="G148" s="313"/>
      <c r="H148" s="312"/>
      <c r="I148" s="312"/>
      <c r="J148" s="312"/>
      <c r="K148" s="336"/>
    </row>
    <row r="149" ht="15" customHeight="1">
      <c r="B149" s="315"/>
      <c r="C149" s="340" t="s">
        <v>664</v>
      </c>
      <c r="D149" s="293"/>
      <c r="E149" s="293"/>
      <c r="F149" s="341" t="s">
        <v>661</v>
      </c>
      <c r="G149" s="293"/>
      <c r="H149" s="340" t="s">
        <v>700</v>
      </c>
      <c r="I149" s="340" t="s">
        <v>663</v>
      </c>
      <c r="J149" s="340">
        <v>120</v>
      </c>
      <c r="K149" s="336"/>
    </row>
    <row r="150" ht="15" customHeight="1">
      <c r="B150" s="315"/>
      <c r="C150" s="340" t="s">
        <v>709</v>
      </c>
      <c r="D150" s="293"/>
      <c r="E150" s="293"/>
      <c r="F150" s="341" t="s">
        <v>661</v>
      </c>
      <c r="G150" s="293"/>
      <c r="H150" s="340" t="s">
        <v>720</v>
      </c>
      <c r="I150" s="340" t="s">
        <v>663</v>
      </c>
      <c r="J150" s="340" t="s">
        <v>711</v>
      </c>
      <c r="K150" s="336"/>
    </row>
    <row r="151" ht="15" customHeight="1">
      <c r="B151" s="315"/>
      <c r="C151" s="340" t="s">
        <v>610</v>
      </c>
      <c r="D151" s="293"/>
      <c r="E151" s="293"/>
      <c r="F151" s="341" t="s">
        <v>661</v>
      </c>
      <c r="G151" s="293"/>
      <c r="H151" s="340" t="s">
        <v>721</v>
      </c>
      <c r="I151" s="340" t="s">
        <v>663</v>
      </c>
      <c r="J151" s="340" t="s">
        <v>711</v>
      </c>
      <c r="K151" s="336"/>
    </row>
    <row r="152" ht="15" customHeight="1">
      <c r="B152" s="315"/>
      <c r="C152" s="340" t="s">
        <v>666</v>
      </c>
      <c r="D152" s="293"/>
      <c r="E152" s="293"/>
      <c r="F152" s="341" t="s">
        <v>667</v>
      </c>
      <c r="G152" s="293"/>
      <c r="H152" s="340" t="s">
        <v>700</v>
      </c>
      <c r="I152" s="340" t="s">
        <v>663</v>
      </c>
      <c r="J152" s="340">
        <v>50</v>
      </c>
      <c r="K152" s="336"/>
    </row>
    <row r="153" ht="15" customHeight="1">
      <c r="B153" s="315"/>
      <c r="C153" s="340" t="s">
        <v>669</v>
      </c>
      <c r="D153" s="293"/>
      <c r="E153" s="293"/>
      <c r="F153" s="341" t="s">
        <v>661</v>
      </c>
      <c r="G153" s="293"/>
      <c r="H153" s="340" t="s">
        <v>700</v>
      </c>
      <c r="I153" s="340" t="s">
        <v>671</v>
      </c>
      <c r="J153" s="340"/>
      <c r="K153" s="336"/>
    </row>
    <row r="154" ht="15" customHeight="1">
      <c r="B154" s="315"/>
      <c r="C154" s="340" t="s">
        <v>680</v>
      </c>
      <c r="D154" s="293"/>
      <c r="E154" s="293"/>
      <c r="F154" s="341" t="s">
        <v>667</v>
      </c>
      <c r="G154" s="293"/>
      <c r="H154" s="340" t="s">
        <v>700</v>
      </c>
      <c r="I154" s="340" t="s">
        <v>663</v>
      </c>
      <c r="J154" s="340">
        <v>50</v>
      </c>
      <c r="K154" s="336"/>
    </row>
    <row r="155" ht="15" customHeight="1">
      <c r="B155" s="315"/>
      <c r="C155" s="340" t="s">
        <v>688</v>
      </c>
      <c r="D155" s="293"/>
      <c r="E155" s="293"/>
      <c r="F155" s="341" t="s">
        <v>667</v>
      </c>
      <c r="G155" s="293"/>
      <c r="H155" s="340" t="s">
        <v>700</v>
      </c>
      <c r="I155" s="340" t="s">
        <v>663</v>
      </c>
      <c r="J155" s="340">
        <v>50</v>
      </c>
      <c r="K155" s="336"/>
    </row>
    <row r="156" ht="15" customHeight="1">
      <c r="B156" s="315"/>
      <c r="C156" s="340" t="s">
        <v>686</v>
      </c>
      <c r="D156" s="293"/>
      <c r="E156" s="293"/>
      <c r="F156" s="341" t="s">
        <v>667</v>
      </c>
      <c r="G156" s="293"/>
      <c r="H156" s="340" t="s">
        <v>700</v>
      </c>
      <c r="I156" s="340" t="s">
        <v>663</v>
      </c>
      <c r="J156" s="340">
        <v>50</v>
      </c>
      <c r="K156" s="336"/>
    </row>
    <row r="157" ht="15" customHeight="1">
      <c r="B157" s="315"/>
      <c r="C157" s="340" t="s">
        <v>98</v>
      </c>
      <c r="D157" s="293"/>
      <c r="E157" s="293"/>
      <c r="F157" s="341" t="s">
        <v>661</v>
      </c>
      <c r="G157" s="293"/>
      <c r="H157" s="340" t="s">
        <v>722</v>
      </c>
      <c r="I157" s="340" t="s">
        <v>663</v>
      </c>
      <c r="J157" s="340" t="s">
        <v>723</v>
      </c>
      <c r="K157" s="336"/>
    </row>
    <row r="158" ht="15" customHeight="1">
      <c r="B158" s="315"/>
      <c r="C158" s="340" t="s">
        <v>724</v>
      </c>
      <c r="D158" s="293"/>
      <c r="E158" s="293"/>
      <c r="F158" s="341" t="s">
        <v>661</v>
      </c>
      <c r="G158" s="293"/>
      <c r="H158" s="340" t="s">
        <v>725</v>
      </c>
      <c r="I158" s="340" t="s">
        <v>695</v>
      </c>
      <c r="J158" s="340"/>
      <c r="K158" s="336"/>
    </row>
    <row r="159" ht="15" customHeight="1">
      <c r="B159" s="342"/>
      <c r="C159" s="324"/>
      <c r="D159" s="324"/>
      <c r="E159" s="324"/>
      <c r="F159" s="324"/>
      <c r="G159" s="324"/>
      <c r="H159" s="324"/>
      <c r="I159" s="324"/>
      <c r="J159" s="324"/>
      <c r="K159" s="343"/>
    </row>
    <row r="160" ht="18.75" customHeight="1">
      <c r="B160" s="289"/>
      <c r="C160" s="293"/>
      <c r="D160" s="293"/>
      <c r="E160" s="293"/>
      <c r="F160" s="314"/>
      <c r="G160" s="293"/>
      <c r="H160" s="293"/>
      <c r="I160" s="293"/>
      <c r="J160" s="293"/>
      <c r="K160" s="289"/>
    </row>
    <row r="161" ht="18.75" customHeight="1">
      <c r="B161" s="300"/>
      <c r="C161" s="300"/>
      <c r="D161" s="300"/>
      <c r="E161" s="300"/>
      <c r="F161" s="300"/>
      <c r="G161" s="300"/>
      <c r="H161" s="300"/>
      <c r="I161" s="300"/>
      <c r="J161" s="300"/>
      <c r="K161" s="300"/>
    </row>
    <row r="162" ht="7.5" customHeight="1">
      <c r="B162" s="279"/>
      <c r="C162" s="280"/>
      <c r="D162" s="280"/>
      <c r="E162" s="280"/>
      <c r="F162" s="280"/>
      <c r="G162" s="280"/>
      <c r="H162" s="280"/>
      <c r="I162" s="280"/>
      <c r="J162" s="280"/>
      <c r="K162" s="281"/>
    </row>
    <row r="163" ht="45" customHeight="1">
      <c r="B163" s="282"/>
      <c r="C163" s="283" t="s">
        <v>726</v>
      </c>
      <c r="D163" s="283"/>
      <c r="E163" s="283"/>
      <c r="F163" s="283"/>
      <c r="G163" s="283"/>
      <c r="H163" s="283"/>
      <c r="I163" s="283"/>
      <c r="J163" s="283"/>
      <c r="K163" s="284"/>
    </row>
    <row r="164" ht="17.25" customHeight="1">
      <c r="B164" s="282"/>
      <c r="C164" s="307" t="s">
        <v>655</v>
      </c>
      <c r="D164" s="307"/>
      <c r="E164" s="307"/>
      <c r="F164" s="307" t="s">
        <v>656</v>
      </c>
      <c r="G164" s="344"/>
      <c r="H164" s="345" t="s">
        <v>108</v>
      </c>
      <c r="I164" s="345" t="s">
        <v>54</v>
      </c>
      <c r="J164" s="307" t="s">
        <v>657</v>
      </c>
      <c r="K164" s="284"/>
    </row>
    <row r="165" ht="17.25" customHeight="1">
      <c r="B165" s="285"/>
      <c r="C165" s="309" t="s">
        <v>658</v>
      </c>
      <c r="D165" s="309"/>
      <c r="E165" s="309"/>
      <c r="F165" s="310" t="s">
        <v>659</v>
      </c>
      <c r="G165" s="346"/>
      <c r="H165" s="347"/>
      <c r="I165" s="347"/>
      <c r="J165" s="309" t="s">
        <v>660</v>
      </c>
      <c r="K165" s="287"/>
    </row>
    <row r="166" ht="5.25" customHeight="1">
      <c r="B166" s="315"/>
      <c r="C166" s="312"/>
      <c r="D166" s="312"/>
      <c r="E166" s="312"/>
      <c r="F166" s="312"/>
      <c r="G166" s="313"/>
      <c r="H166" s="312"/>
      <c r="I166" s="312"/>
      <c r="J166" s="312"/>
      <c r="K166" s="336"/>
    </row>
    <row r="167" ht="15" customHeight="1">
      <c r="B167" s="315"/>
      <c r="C167" s="293" t="s">
        <v>664</v>
      </c>
      <c r="D167" s="293"/>
      <c r="E167" s="293"/>
      <c r="F167" s="314" t="s">
        <v>661</v>
      </c>
      <c r="G167" s="293"/>
      <c r="H167" s="293" t="s">
        <v>700</v>
      </c>
      <c r="I167" s="293" t="s">
        <v>663</v>
      </c>
      <c r="J167" s="293">
        <v>120</v>
      </c>
      <c r="K167" s="336"/>
    </row>
    <row r="168" ht="15" customHeight="1">
      <c r="B168" s="315"/>
      <c r="C168" s="293" t="s">
        <v>709</v>
      </c>
      <c r="D168" s="293"/>
      <c r="E168" s="293"/>
      <c r="F168" s="314" t="s">
        <v>661</v>
      </c>
      <c r="G168" s="293"/>
      <c r="H168" s="293" t="s">
        <v>710</v>
      </c>
      <c r="I168" s="293" t="s">
        <v>663</v>
      </c>
      <c r="J168" s="293" t="s">
        <v>711</v>
      </c>
      <c r="K168" s="336"/>
    </row>
    <row r="169" ht="15" customHeight="1">
      <c r="B169" s="315"/>
      <c r="C169" s="293" t="s">
        <v>610</v>
      </c>
      <c r="D169" s="293"/>
      <c r="E169" s="293"/>
      <c r="F169" s="314" t="s">
        <v>661</v>
      </c>
      <c r="G169" s="293"/>
      <c r="H169" s="293" t="s">
        <v>727</v>
      </c>
      <c r="I169" s="293" t="s">
        <v>663</v>
      </c>
      <c r="J169" s="293" t="s">
        <v>711</v>
      </c>
      <c r="K169" s="336"/>
    </row>
    <row r="170" ht="15" customHeight="1">
      <c r="B170" s="315"/>
      <c r="C170" s="293" t="s">
        <v>666</v>
      </c>
      <c r="D170" s="293"/>
      <c r="E170" s="293"/>
      <c r="F170" s="314" t="s">
        <v>667</v>
      </c>
      <c r="G170" s="293"/>
      <c r="H170" s="293" t="s">
        <v>727</v>
      </c>
      <c r="I170" s="293" t="s">
        <v>663</v>
      </c>
      <c r="J170" s="293">
        <v>50</v>
      </c>
      <c r="K170" s="336"/>
    </row>
    <row r="171" ht="15" customHeight="1">
      <c r="B171" s="315"/>
      <c r="C171" s="293" t="s">
        <v>669</v>
      </c>
      <c r="D171" s="293"/>
      <c r="E171" s="293"/>
      <c r="F171" s="314" t="s">
        <v>661</v>
      </c>
      <c r="G171" s="293"/>
      <c r="H171" s="293" t="s">
        <v>727</v>
      </c>
      <c r="I171" s="293" t="s">
        <v>671</v>
      </c>
      <c r="J171" s="293"/>
      <c r="K171" s="336"/>
    </row>
    <row r="172" ht="15" customHeight="1">
      <c r="B172" s="315"/>
      <c r="C172" s="293" t="s">
        <v>680</v>
      </c>
      <c r="D172" s="293"/>
      <c r="E172" s="293"/>
      <c r="F172" s="314" t="s">
        <v>667</v>
      </c>
      <c r="G172" s="293"/>
      <c r="H172" s="293" t="s">
        <v>727</v>
      </c>
      <c r="I172" s="293" t="s">
        <v>663</v>
      </c>
      <c r="J172" s="293">
        <v>50</v>
      </c>
      <c r="K172" s="336"/>
    </row>
    <row r="173" ht="15" customHeight="1">
      <c r="B173" s="315"/>
      <c r="C173" s="293" t="s">
        <v>688</v>
      </c>
      <c r="D173" s="293"/>
      <c r="E173" s="293"/>
      <c r="F173" s="314" t="s">
        <v>667</v>
      </c>
      <c r="G173" s="293"/>
      <c r="H173" s="293" t="s">
        <v>727</v>
      </c>
      <c r="I173" s="293" t="s">
        <v>663</v>
      </c>
      <c r="J173" s="293">
        <v>50</v>
      </c>
      <c r="K173" s="336"/>
    </row>
    <row r="174" ht="15" customHeight="1">
      <c r="B174" s="315"/>
      <c r="C174" s="293" t="s">
        <v>686</v>
      </c>
      <c r="D174" s="293"/>
      <c r="E174" s="293"/>
      <c r="F174" s="314" t="s">
        <v>667</v>
      </c>
      <c r="G174" s="293"/>
      <c r="H174" s="293" t="s">
        <v>727</v>
      </c>
      <c r="I174" s="293" t="s">
        <v>663</v>
      </c>
      <c r="J174" s="293">
        <v>50</v>
      </c>
      <c r="K174" s="336"/>
    </row>
    <row r="175" ht="15" customHeight="1">
      <c r="B175" s="315"/>
      <c r="C175" s="293" t="s">
        <v>107</v>
      </c>
      <c r="D175" s="293"/>
      <c r="E175" s="293"/>
      <c r="F175" s="314" t="s">
        <v>661</v>
      </c>
      <c r="G175" s="293"/>
      <c r="H175" s="293" t="s">
        <v>728</v>
      </c>
      <c r="I175" s="293" t="s">
        <v>729</v>
      </c>
      <c r="J175" s="293"/>
      <c r="K175" s="336"/>
    </row>
    <row r="176" ht="15" customHeight="1">
      <c r="B176" s="315"/>
      <c r="C176" s="293" t="s">
        <v>54</v>
      </c>
      <c r="D176" s="293"/>
      <c r="E176" s="293"/>
      <c r="F176" s="314" t="s">
        <v>661</v>
      </c>
      <c r="G176" s="293"/>
      <c r="H176" s="293" t="s">
        <v>730</v>
      </c>
      <c r="I176" s="293" t="s">
        <v>731</v>
      </c>
      <c r="J176" s="293">
        <v>1</v>
      </c>
      <c r="K176" s="336"/>
    </row>
    <row r="177" ht="15" customHeight="1">
      <c r="B177" s="315"/>
      <c r="C177" s="293" t="s">
        <v>50</v>
      </c>
      <c r="D177" s="293"/>
      <c r="E177" s="293"/>
      <c r="F177" s="314" t="s">
        <v>661</v>
      </c>
      <c r="G177" s="293"/>
      <c r="H177" s="293" t="s">
        <v>732</v>
      </c>
      <c r="I177" s="293" t="s">
        <v>663</v>
      </c>
      <c r="J177" s="293">
        <v>20</v>
      </c>
      <c r="K177" s="336"/>
    </row>
    <row r="178" ht="15" customHeight="1">
      <c r="B178" s="315"/>
      <c r="C178" s="293" t="s">
        <v>108</v>
      </c>
      <c r="D178" s="293"/>
      <c r="E178" s="293"/>
      <c r="F178" s="314" t="s">
        <v>661</v>
      </c>
      <c r="G178" s="293"/>
      <c r="H178" s="293" t="s">
        <v>733</v>
      </c>
      <c r="I178" s="293" t="s">
        <v>663</v>
      </c>
      <c r="J178" s="293">
        <v>255</v>
      </c>
      <c r="K178" s="336"/>
    </row>
    <row r="179" ht="15" customHeight="1">
      <c r="B179" s="315"/>
      <c r="C179" s="293" t="s">
        <v>109</v>
      </c>
      <c r="D179" s="293"/>
      <c r="E179" s="293"/>
      <c r="F179" s="314" t="s">
        <v>661</v>
      </c>
      <c r="G179" s="293"/>
      <c r="H179" s="293" t="s">
        <v>626</v>
      </c>
      <c r="I179" s="293" t="s">
        <v>663</v>
      </c>
      <c r="J179" s="293">
        <v>10</v>
      </c>
      <c r="K179" s="336"/>
    </row>
    <row r="180" ht="15" customHeight="1">
      <c r="B180" s="315"/>
      <c r="C180" s="293" t="s">
        <v>110</v>
      </c>
      <c r="D180" s="293"/>
      <c r="E180" s="293"/>
      <c r="F180" s="314" t="s">
        <v>661</v>
      </c>
      <c r="G180" s="293"/>
      <c r="H180" s="293" t="s">
        <v>734</v>
      </c>
      <c r="I180" s="293" t="s">
        <v>695</v>
      </c>
      <c r="J180" s="293"/>
      <c r="K180" s="336"/>
    </row>
    <row r="181" ht="15" customHeight="1">
      <c r="B181" s="315"/>
      <c r="C181" s="293" t="s">
        <v>735</v>
      </c>
      <c r="D181" s="293"/>
      <c r="E181" s="293"/>
      <c r="F181" s="314" t="s">
        <v>661</v>
      </c>
      <c r="G181" s="293"/>
      <c r="H181" s="293" t="s">
        <v>736</v>
      </c>
      <c r="I181" s="293" t="s">
        <v>695</v>
      </c>
      <c r="J181" s="293"/>
      <c r="K181" s="336"/>
    </row>
    <row r="182" ht="15" customHeight="1">
      <c r="B182" s="315"/>
      <c r="C182" s="293" t="s">
        <v>724</v>
      </c>
      <c r="D182" s="293"/>
      <c r="E182" s="293"/>
      <c r="F182" s="314" t="s">
        <v>661</v>
      </c>
      <c r="G182" s="293"/>
      <c r="H182" s="293" t="s">
        <v>737</v>
      </c>
      <c r="I182" s="293" t="s">
        <v>695</v>
      </c>
      <c r="J182" s="293"/>
      <c r="K182" s="336"/>
    </row>
    <row r="183" ht="15" customHeight="1">
      <c r="B183" s="315"/>
      <c r="C183" s="293" t="s">
        <v>112</v>
      </c>
      <c r="D183" s="293"/>
      <c r="E183" s="293"/>
      <c r="F183" s="314" t="s">
        <v>667</v>
      </c>
      <c r="G183" s="293"/>
      <c r="H183" s="293" t="s">
        <v>738</v>
      </c>
      <c r="I183" s="293" t="s">
        <v>663</v>
      </c>
      <c r="J183" s="293">
        <v>50</v>
      </c>
      <c r="K183" s="336"/>
    </row>
    <row r="184" ht="15" customHeight="1">
      <c r="B184" s="315"/>
      <c r="C184" s="293" t="s">
        <v>739</v>
      </c>
      <c r="D184" s="293"/>
      <c r="E184" s="293"/>
      <c r="F184" s="314" t="s">
        <v>667</v>
      </c>
      <c r="G184" s="293"/>
      <c r="H184" s="293" t="s">
        <v>740</v>
      </c>
      <c r="I184" s="293" t="s">
        <v>741</v>
      </c>
      <c r="J184" s="293"/>
      <c r="K184" s="336"/>
    </row>
    <row r="185" ht="15" customHeight="1">
      <c r="B185" s="315"/>
      <c r="C185" s="293" t="s">
        <v>742</v>
      </c>
      <c r="D185" s="293"/>
      <c r="E185" s="293"/>
      <c r="F185" s="314" t="s">
        <v>667</v>
      </c>
      <c r="G185" s="293"/>
      <c r="H185" s="293" t="s">
        <v>743</v>
      </c>
      <c r="I185" s="293" t="s">
        <v>741</v>
      </c>
      <c r="J185" s="293"/>
      <c r="K185" s="336"/>
    </row>
    <row r="186" ht="15" customHeight="1">
      <c r="B186" s="315"/>
      <c r="C186" s="293" t="s">
        <v>744</v>
      </c>
      <c r="D186" s="293"/>
      <c r="E186" s="293"/>
      <c r="F186" s="314" t="s">
        <v>667</v>
      </c>
      <c r="G186" s="293"/>
      <c r="H186" s="293" t="s">
        <v>745</v>
      </c>
      <c r="I186" s="293" t="s">
        <v>741</v>
      </c>
      <c r="J186" s="293"/>
      <c r="K186" s="336"/>
    </row>
    <row r="187" ht="15" customHeight="1">
      <c r="B187" s="315"/>
      <c r="C187" s="348" t="s">
        <v>746</v>
      </c>
      <c r="D187" s="293"/>
      <c r="E187" s="293"/>
      <c r="F187" s="314" t="s">
        <v>667</v>
      </c>
      <c r="G187" s="293"/>
      <c r="H187" s="293" t="s">
        <v>747</v>
      </c>
      <c r="I187" s="293" t="s">
        <v>748</v>
      </c>
      <c r="J187" s="349" t="s">
        <v>749</v>
      </c>
      <c r="K187" s="336"/>
    </row>
    <row r="188" ht="15" customHeight="1">
      <c r="B188" s="315"/>
      <c r="C188" s="299" t="s">
        <v>39</v>
      </c>
      <c r="D188" s="293"/>
      <c r="E188" s="293"/>
      <c r="F188" s="314" t="s">
        <v>661</v>
      </c>
      <c r="G188" s="293"/>
      <c r="H188" s="289" t="s">
        <v>750</v>
      </c>
      <c r="I188" s="293" t="s">
        <v>751</v>
      </c>
      <c r="J188" s="293"/>
      <c r="K188" s="336"/>
    </row>
    <row r="189" ht="15" customHeight="1">
      <c r="B189" s="315"/>
      <c r="C189" s="299" t="s">
        <v>752</v>
      </c>
      <c r="D189" s="293"/>
      <c r="E189" s="293"/>
      <c r="F189" s="314" t="s">
        <v>661</v>
      </c>
      <c r="G189" s="293"/>
      <c r="H189" s="293" t="s">
        <v>753</v>
      </c>
      <c r="I189" s="293" t="s">
        <v>695</v>
      </c>
      <c r="J189" s="293"/>
      <c r="K189" s="336"/>
    </row>
    <row r="190" ht="15" customHeight="1">
      <c r="B190" s="315"/>
      <c r="C190" s="299" t="s">
        <v>754</v>
      </c>
      <c r="D190" s="293"/>
      <c r="E190" s="293"/>
      <c r="F190" s="314" t="s">
        <v>661</v>
      </c>
      <c r="G190" s="293"/>
      <c r="H190" s="293" t="s">
        <v>755</v>
      </c>
      <c r="I190" s="293" t="s">
        <v>695</v>
      </c>
      <c r="J190" s="293"/>
      <c r="K190" s="336"/>
    </row>
    <row r="191" ht="15" customHeight="1">
      <c r="B191" s="315"/>
      <c r="C191" s="299" t="s">
        <v>756</v>
      </c>
      <c r="D191" s="293"/>
      <c r="E191" s="293"/>
      <c r="F191" s="314" t="s">
        <v>667</v>
      </c>
      <c r="G191" s="293"/>
      <c r="H191" s="293" t="s">
        <v>757</v>
      </c>
      <c r="I191" s="293" t="s">
        <v>695</v>
      </c>
      <c r="J191" s="293"/>
      <c r="K191" s="336"/>
    </row>
    <row r="192" ht="15" customHeight="1">
      <c r="B192" s="342"/>
      <c r="C192" s="350"/>
      <c r="D192" s="324"/>
      <c r="E192" s="324"/>
      <c r="F192" s="324"/>
      <c r="G192" s="324"/>
      <c r="H192" s="324"/>
      <c r="I192" s="324"/>
      <c r="J192" s="324"/>
      <c r="K192" s="343"/>
    </row>
    <row r="193" ht="18.75" customHeight="1">
      <c r="B193" s="289"/>
      <c r="C193" s="293"/>
      <c r="D193" s="293"/>
      <c r="E193" s="293"/>
      <c r="F193" s="314"/>
      <c r="G193" s="293"/>
      <c r="H193" s="293"/>
      <c r="I193" s="293"/>
      <c r="J193" s="293"/>
      <c r="K193" s="289"/>
    </row>
    <row r="194" ht="18.75" customHeight="1">
      <c r="B194" s="289"/>
      <c r="C194" s="293"/>
      <c r="D194" s="293"/>
      <c r="E194" s="293"/>
      <c r="F194" s="314"/>
      <c r="G194" s="293"/>
      <c r="H194" s="293"/>
      <c r="I194" s="293"/>
      <c r="J194" s="293"/>
      <c r="K194" s="289"/>
    </row>
    <row r="195" ht="18.75" customHeight="1">
      <c r="B195" s="300"/>
      <c r="C195" s="300"/>
      <c r="D195" s="300"/>
      <c r="E195" s="300"/>
      <c r="F195" s="300"/>
      <c r="G195" s="300"/>
      <c r="H195" s="300"/>
      <c r="I195" s="300"/>
      <c r="J195" s="300"/>
      <c r="K195" s="300"/>
    </row>
    <row r="196" ht="13.5">
      <c r="B196" s="279"/>
      <c r="C196" s="280"/>
      <c r="D196" s="280"/>
      <c r="E196" s="280"/>
      <c r="F196" s="280"/>
      <c r="G196" s="280"/>
      <c r="H196" s="280"/>
      <c r="I196" s="280"/>
      <c r="J196" s="280"/>
      <c r="K196" s="281"/>
    </row>
    <row r="197" ht="21">
      <c r="B197" s="282"/>
      <c r="C197" s="283" t="s">
        <v>758</v>
      </c>
      <c r="D197" s="283"/>
      <c r="E197" s="283"/>
      <c r="F197" s="283"/>
      <c r="G197" s="283"/>
      <c r="H197" s="283"/>
      <c r="I197" s="283"/>
      <c r="J197" s="283"/>
      <c r="K197" s="284"/>
    </row>
    <row r="198" ht="25.5" customHeight="1">
      <c r="B198" s="282"/>
      <c r="C198" s="351" t="s">
        <v>759</v>
      </c>
      <c r="D198" s="351"/>
      <c r="E198" s="351"/>
      <c r="F198" s="351" t="s">
        <v>760</v>
      </c>
      <c r="G198" s="352"/>
      <c r="H198" s="351" t="s">
        <v>761</v>
      </c>
      <c r="I198" s="351"/>
      <c r="J198" s="351"/>
      <c r="K198" s="284"/>
    </row>
    <row r="199" ht="5.25" customHeight="1">
      <c r="B199" s="315"/>
      <c r="C199" s="312"/>
      <c r="D199" s="312"/>
      <c r="E199" s="312"/>
      <c r="F199" s="312"/>
      <c r="G199" s="293"/>
      <c r="H199" s="312"/>
      <c r="I199" s="312"/>
      <c r="J199" s="312"/>
      <c r="K199" s="336"/>
    </row>
    <row r="200" ht="15" customHeight="1">
      <c r="B200" s="315"/>
      <c r="C200" s="293" t="s">
        <v>751</v>
      </c>
      <c r="D200" s="293"/>
      <c r="E200" s="293"/>
      <c r="F200" s="314" t="s">
        <v>40</v>
      </c>
      <c r="G200" s="293"/>
      <c r="H200" s="293" t="s">
        <v>762</v>
      </c>
      <c r="I200" s="293"/>
      <c r="J200" s="293"/>
      <c r="K200" s="336"/>
    </row>
    <row r="201" ht="15" customHeight="1">
      <c r="B201" s="315"/>
      <c r="C201" s="321"/>
      <c r="D201" s="293"/>
      <c r="E201" s="293"/>
      <c r="F201" s="314" t="s">
        <v>41</v>
      </c>
      <c r="G201" s="293"/>
      <c r="H201" s="293" t="s">
        <v>763</v>
      </c>
      <c r="I201" s="293"/>
      <c r="J201" s="293"/>
      <c r="K201" s="336"/>
    </row>
    <row r="202" ht="15" customHeight="1">
      <c r="B202" s="315"/>
      <c r="C202" s="321"/>
      <c r="D202" s="293"/>
      <c r="E202" s="293"/>
      <c r="F202" s="314" t="s">
        <v>44</v>
      </c>
      <c r="G202" s="293"/>
      <c r="H202" s="293" t="s">
        <v>764</v>
      </c>
      <c r="I202" s="293"/>
      <c r="J202" s="293"/>
      <c r="K202" s="336"/>
    </row>
    <row r="203" ht="15" customHeight="1">
      <c r="B203" s="315"/>
      <c r="C203" s="293"/>
      <c r="D203" s="293"/>
      <c r="E203" s="293"/>
      <c r="F203" s="314" t="s">
        <v>42</v>
      </c>
      <c r="G203" s="293"/>
      <c r="H203" s="293" t="s">
        <v>765</v>
      </c>
      <c r="I203" s="293"/>
      <c r="J203" s="293"/>
      <c r="K203" s="336"/>
    </row>
    <row r="204" ht="15" customHeight="1">
      <c r="B204" s="315"/>
      <c r="C204" s="293"/>
      <c r="D204" s="293"/>
      <c r="E204" s="293"/>
      <c r="F204" s="314" t="s">
        <v>43</v>
      </c>
      <c r="G204" s="293"/>
      <c r="H204" s="293" t="s">
        <v>766</v>
      </c>
      <c r="I204" s="293"/>
      <c r="J204" s="293"/>
      <c r="K204" s="336"/>
    </row>
    <row r="205" ht="15" customHeight="1">
      <c r="B205" s="315"/>
      <c r="C205" s="293"/>
      <c r="D205" s="293"/>
      <c r="E205" s="293"/>
      <c r="F205" s="314"/>
      <c r="G205" s="293"/>
      <c r="H205" s="293"/>
      <c r="I205" s="293"/>
      <c r="J205" s="293"/>
      <c r="K205" s="336"/>
    </row>
    <row r="206" ht="15" customHeight="1">
      <c r="B206" s="315"/>
      <c r="C206" s="293" t="s">
        <v>707</v>
      </c>
      <c r="D206" s="293"/>
      <c r="E206" s="293"/>
      <c r="F206" s="314" t="s">
        <v>76</v>
      </c>
      <c r="G206" s="293"/>
      <c r="H206" s="293" t="s">
        <v>767</v>
      </c>
      <c r="I206" s="293"/>
      <c r="J206" s="293"/>
      <c r="K206" s="336"/>
    </row>
    <row r="207" ht="15" customHeight="1">
      <c r="B207" s="315"/>
      <c r="C207" s="321"/>
      <c r="D207" s="293"/>
      <c r="E207" s="293"/>
      <c r="F207" s="314" t="s">
        <v>604</v>
      </c>
      <c r="G207" s="293"/>
      <c r="H207" s="293" t="s">
        <v>605</v>
      </c>
      <c r="I207" s="293"/>
      <c r="J207" s="293"/>
      <c r="K207" s="336"/>
    </row>
    <row r="208" ht="15" customHeight="1">
      <c r="B208" s="315"/>
      <c r="C208" s="293"/>
      <c r="D208" s="293"/>
      <c r="E208" s="293"/>
      <c r="F208" s="314" t="s">
        <v>602</v>
      </c>
      <c r="G208" s="293"/>
      <c r="H208" s="293" t="s">
        <v>768</v>
      </c>
      <c r="I208" s="293"/>
      <c r="J208" s="293"/>
      <c r="K208" s="336"/>
    </row>
    <row r="209" ht="15" customHeight="1">
      <c r="B209" s="353"/>
      <c r="C209" s="321"/>
      <c r="D209" s="321"/>
      <c r="E209" s="321"/>
      <c r="F209" s="314" t="s">
        <v>606</v>
      </c>
      <c r="G209" s="299"/>
      <c r="H209" s="340" t="s">
        <v>607</v>
      </c>
      <c r="I209" s="340"/>
      <c r="J209" s="340"/>
      <c r="K209" s="354"/>
    </row>
    <row r="210" ht="15" customHeight="1">
      <c r="B210" s="353"/>
      <c r="C210" s="321"/>
      <c r="D210" s="321"/>
      <c r="E210" s="321"/>
      <c r="F210" s="314" t="s">
        <v>608</v>
      </c>
      <c r="G210" s="299"/>
      <c r="H210" s="340" t="s">
        <v>769</v>
      </c>
      <c r="I210" s="340"/>
      <c r="J210" s="340"/>
      <c r="K210" s="354"/>
    </row>
    <row r="211" ht="15" customHeight="1">
      <c r="B211" s="353"/>
      <c r="C211" s="321"/>
      <c r="D211" s="321"/>
      <c r="E211" s="321"/>
      <c r="F211" s="355"/>
      <c r="G211" s="299"/>
      <c r="H211" s="356"/>
      <c r="I211" s="356"/>
      <c r="J211" s="356"/>
      <c r="K211" s="354"/>
    </row>
    <row r="212" ht="15" customHeight="1">
      <c r="B212" s="353"/>
      <c r="C212" s="293" t="s">
        <v>731</v>
      </c>
      <c r="D212" s="321"/>
      <c r="E212" s="321"/>
      <c r="F212" s="314">
        <v>1</v>
      </c>
      <c r="G212" s="299"/>
      <c r="H212" s="340" t="s">
        <v>770</v>
      </c>
      <c r="I212" s="340"/>
      <c r="J212" s="340"/>
      <c r="K212" s="354"/>
    </row>
    <row r="213" ht="15" customHeight="1">
      <c r="B213" s="353"/>
      <c r="C213" s="321"/>
      <c r="D213" s="321"/>
      <c r="E213" s="321"/>
      <c r="F213" s="314">
        <v>2</v>
      </c>
      <c r="G213" s="299"/>
      <c r="H213" s="340" t="s">
        <v>771</v>
      </c>
      <c r="I213" s="340"/>
      <c r="J213" s="340"/>
      <c r="K213" s="354"/>
    </row>
    <row r="214" ht="15" customHeight="1">
      <c r="B214" s="353"/>
      <c r="C214" s="321"/>
      <c r="D214" s="321"/>
      <c r="E214" s="321"/>
      <c r="F214" s="314">
        <v>3</v>
      </c>
      <c r="G214" s="299"/>
      <c r="H214" s="340" t="s">
        <v>772</v>
      </c>
      <c r="I214" s="340"/>
      <c r="J214" s="340"/>
      <c r="K214" s="354"/>
    </row>
    <row r="215" ht="15" customHeight="1">
      <c r="B215" s="353"/>
      <c r="C215" s="321"/>
      <c r="D215" s="321"/>
      <c r="E215" s="321"/>
      <c r="F215" s="314">
        <v>4</v>
      </c>
      <c r="G215" s="299"/>
      <c r="H215" s="340" t="s">
        <v>773</v>
      </c>
      <c r="I215" s="340"/>
      <c r="J215" s="340"/>
      <c r="K215" s="354"/>
    </row>
    <row r="216" ht="12.75" customHeight="1">
      <c r="B216" s="357"/>
      <c r="C216" s="358"/>
      <c r="D216" s="358"/>
      <c r="E216" s="358"/>
      <c r="F216" s="358"/>
      <c r="G216" s="358"/>
      <c r="H216" s="358"/>
      <c r="I216" s="358"/>
      <c r="J216" s="358"/>
      <c r="K216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Šubr Pavel</dc:creator>
  <cp:lastModifiedBy>Šubr Pavel</cp:lastModifiedBy>
  <dcterms:created xsi:type="dcterms:W3CDTF">2018-08-17T08:00:48Z</dcterms:created>
  <dcterms:modified xsi:type="dcterms:W3CDTF">2018-08-17T08:00:54Z</dcterms:modified>
</cp:coreProperties>
</file>